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  <c r="I21" i="1" l="1"/>
  <c r="J21" i="1"/>
  <c r="K21" i="1"/>
  <c r="L21" i="1" l="1"/>
  <c r="M21" i="1" s="1"/>
  <c r="N21" i="1"/>
  <c r="N22" i="1" s="1"/>
  <c r="H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<sst xmlns="http://schemas.openxmlformats.org/spreadsheetml/2006/main" count="40" uniqueCount="37">
  <si>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</si>
  <si>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</si>
  <si>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</si>
  <si>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</si>
  <si>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</si>
  <si>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</si>
  <si>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</si>
  <si>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</si>
  <si>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</si>
  <si>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</si>
  <si>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</si>
  <si>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</si>
  <si>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</si>
  <si>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</si>
  <si>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</si>
  <si>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</si>
  <si>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</si>
  <si>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</si>
  <si>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</si>
  <si>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</si>
  <si>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</si>
  <si>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</si>
  <si>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</si>
  <si>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</si>
  <si>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</si>
  <si>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</si>
  <si>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</si>
  <si>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</si>
  <si>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</si>
  <si>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</si>
  <si>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003-23</t>
  </si>
  <si>
    <t>вх. № 6122-11/22 от 15.11.2022</t>
  </si>
  <si>
    <t>вх. № 6097-11/22 от 14.11.2022</t>
  </si>
  <si>
    <t>вх. № 6096-11/22 от 14.11.2022</t>
  </si>
  <si>
    <t>Исходя из имеющегося у Заказчика объёма финансового обеспечения для осуществления закупки НМЦД устанавливается в размере 55440 руб. (пятьдесят пять тысяч четыреста сорок рублей 00 копеек)</t>
  </si>
  <si>
    <t>на поставку аптечек для оказания первой помощи работникам путем запроса котировок</t>
  </si>
  <si>
    <t>Аптечка для оказания первой помощи работникам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</si>
</sst>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A26" sqref="A26:N2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x14ac:dyDescent="0.25">
      <c r="A4" s="7"/>
      <c r="B4" s="7"/>
      <c r="C4" s="7"/>
      <c r="D4" s="7"/>
      <c r="E4" s="3"/>
      <c r="F4" s="3"/>
      <c r="G4" s="38" t="s">
        <v>35</v>
      </c>
      <c r="H4" s="38"/>
      <c r="I4" s="38"/>
      <c r="J4" s="38"/>
      <c r="K4" s="38"/>
      <c r="L4" s="38"/>
      <c r="M4" s="38"/>
      <c r="N4" s="38"/>
    </row>
    <row r="5" spans="1:14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30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29" t="s">
        <v>20</v>
      </c>
      <c r="L13" s="29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2" t="s">
        <v>14</v>
      </c>
      <c r="B18" s="33"/>
      <c r="C18" s="34"/>
      <c r="D18" s="33"/>
      <c r="E18" s="23" t="s">
        <v>31</v>
      </c>
      <c r="F18" s="23" t="s">
        <v>32</v>
      </c>
      <c r="G18" s="23" t="s">
        <v>33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4" t="s">
        <v>0</v>
      </c>
      <c r="B19" s="24" t="s">
        <v>1</v>
      </c>
      <c r="C19" s="24" t="s">
        <v>2</v>
      </c>
      <c r="D19" s="24"/>
      <c r="E19" s="11" t="s">
        <v>5</v>
      </c>
      <c r="F19" s="11" t="s">
        <v>7</v>
      </c>
      <c r="G19" s="11" t="s">
        <v>8</v>
      </c>
      <c r="H19" s="11" t="s">
        <v>22</v>
      </c>
      <c r="I19" s="35" t="s">
        <v>15</v>
      </c>
      <c r="J19" s="24" t="s">
        <v>11</v>
      </c>
      <c r="K19" s="24" t="s">
        <v>12</v>
      </c>
      <c r="L19" s="24" t="s">
        <v>13</v>
      </c>
      <c r="M19" s="24" t="s">
        <v>9</v>
      </c>
      <c r="N19" s="31" t="s">
        <v>10</v>
      </c>
    </row>
    <row r="20" spans="1:16" ht="30" x14ac:dyDescent="0.25">
      <c r="A20" s="25"/>
      <c r="B20" s="25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6"/>
      <c r="J20" s="24"/>
      <c r="K20" s="24"/>
      <c r="L20" s="24"/>
      <c r="M20" s="24"/>
      <c r="N20" s="31"/>
    </row>
    <row r="21" spans="1:16" ht="30" x14ac:dyDescent="0.25">
      <c r="A21" s="16">
        <v>1</v>
      </c>
      <c r="B21" s="37" t="s">
        <v>36</v>
      </c>
      <c r="C21" s="19" t="s">
        <v>29</v>
      </c>
      <c r="D21" s="19">
        <v>44</v>
      </c>
      <c r="E21" s="20">
        <v>1300</v>
      </c>
      <c r="F21" s="20">
        <v>1400</v>
      </c>
      <c r="G21" s="18">
        <v>1260</v>
      </c>
      <c r="H21" s="18"/>
      <c r="I21" s="18">
        <f t="shared" ref="I21" si="0">AVERAGE(E21:H21)</f>
        <v>1320</v>
      </c>
      <c r="J21" s="17">
        <f xml:space="preserve"> COUNT(E21:G21)</f>
        <v>3</v>
      </c>
      <c r="K21" s="17">
        <f t="shared" ref="K21" si="1">STDEV(E21:H21)</f>
        <v>72.111025509279784</v>
      </c>
      <c r="L21" s="17">
        <f t="shared" ref="L21" si="2">K21/I21*100</f>
        <v>5.4629564779757409</v>
      </c>
      <c r="M21" s="17" t="str">
        <f t="shared" ref="M21" si="3">IF(L21&lt;33,"ОДНОРОДНЫЕ","НЕОДНОРОДНЫЕ")</f>
        <v>ОДНОРОДНЫЕ</v>
      </c>
      <c r="N21" s="18">
        <f>D21*I21</f>
        <v>58080</v>
      </c>
    </row>
    <row r="22" spans="1:16" x14ac:dyDescent="0.25">
      <c r="A22" s="13"/>
      <c r="B22" s="21"/>
      <c r="C22" s="19"/>
      <c r="D22" s="22"/>
      <c r="E22" s="20">
        <f>$D$21*E21</f>
        <v>57200</v>
      </c>
      <c r="F22" s="20">
        <f t="shared" ref="F22:G22" si="4">$D$21*F21</f>
        <v>61600</v>
      </c>
      <c r="G22" s="20">
        <f t="shared" si="4"/>
        <v>55440</v>
      </c>
      <c r="H22" s="15" t="e">
        <f>SUMPRODUCT(#REF!,#REF!)</f>
        <v>#REF!</v>
      </c>
      <c r="I22" s="11"/>
      <c r="J22" s="12"/>
      <c r="K22" s="12"/>
      <c r="L22" s="12"/>
      <c r="M22" s="12"/>
      <c r="N22" s="14">
        <f>SUM(N21:N21)</f>
        <v>58080</v>
      </c>
    </row>
    <row r="23" spans="1:16" x14ac:dyDescent="0.25">
      <c r="A23" s="7"/>
      <c r="B23" s="7"/>
      <c r="C23" s="7"/>
      <c r="D23" s="7"/>
      <c r="E23" s="3"/>
      <c r="F23" s="3"/>
      <c r="G23" s="3"/>
      <c r="H23" s="3"/>
      <c r="I23" s="3"/>
      <c r="J23" s="7"/>
      <c r="K23" s="7"/>
      <c r="L23" s="7"/>
      <c r="M23" s="7"/>
      <c r="N23" s="3"/>
    </row>
    <row r="24" spans="1:16" s="7" customFormat="1" x14ac:dyDescent="0.25">
      <c r="A24" s="30" t="s">
        <v>24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6" s="7" customFormat="1" ht="24" customHeight="1" x14ac:dyDescent="0.25">
      <c r="A25" s="28" t="s">
        <v>23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6" s="7" customForma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6" s="7" customFormat="1" x14ac:dyDescent="0.25">
      <c r="A27" s="26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9"/>
      <c r="P27" s="9"/>
    </row>
  </sheetData>
  <mergeCells count="18">
    <mergeCell ref="A27:N27"/>
    <mergeCell ref="A26:N26"/>
    <mergeCell ref="K13:L13"/>
    <mergeCell ref="B15:M15"/>
    <mergeCell ref="A24:N24"/>
    <mergeCell ref="A25:N25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G4:N4"/>
    <mergeCell ref="B19:B20"/>
    <mergeCell ref="C19:D19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2023-01-11T00:34:52Z</dcterms:modified>
</cp:coreProperties>
</file>