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H21" i="1" l="1"/>
  <c r="M21" i="1" s="1"/>
  <c r="I21" i="1"/>
  <c r="J21" i="1"/>
  <c r="K21" i="1" l="1"/>
  <c r="L21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<sst xmlns="http://schemas.openxmlformats.org/spreadsheetml/2006/main" count="38" uniqueCount="36">
  <si>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</si>
  <si>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</si>
  <si>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</si>
  <si>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</si>
  <si>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</si>
  <si>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</si>
  <si>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</si>
  <si>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</si>
  <si>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</si>
  <si>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</si>
  <si>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</si>
  <si>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</si>
  <si>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</si>
  <si>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</si>
  <si>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</si>
  <si>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</si>
  <si>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</si>
  <si>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</si>
  <si>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</si>
  <si>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</si>
  <si>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</si>
  <si>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</si>
  <si>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</si>
  <si>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</si>
  <si>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</si>
  <si>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</si>
  <si>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Источник № 1</t>
  </si>
  <si>
    <t>Источник № 2</t>
  </si>
  <si>
    <t>Источник № 3</t>
  </si>
  <si>
    <t>вх. № 2853-07/23 от 17.07.2023</t>
  </si>
  <si>
    <t>вх. № 2852-07/23 от 17.07.2023</t>
  </si>
  <si>
    <t>вх. № 2851-07/23 от 17.07.2023</t>
  </si>
  <si>
    <t>№ 227-23</t>
  </si>
  <si>
    <t>на поставку трубки оптической для эндоскопа путем запроса котировок</t>
  </si>
  <si>
    <t>Оптическая трубка для эндоскопа «Оптимед»</t>
  </si>
  <si>
    <t>Исходя из имеющегося у Заказчика объёма финансового обеспечения для осуществления закупки НМЦД устанавливается в размере 222800 руб. (двести двадцать две тысячи восемьсот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</si>
</sst>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85" zoomScaleNormal="85" zoomScalePageLayoutView="70" workbookViewId="0">
      <selection activeCell="B21" sqref="B21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21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22</v>
      </c>
    </row>
    <row r="3" spans="1:13" ht="14.45" hidden="1" customHeight="1" x14ac:dyDescent="0.25">
      <c r="A3" s="7"/>
      <c r="B3" s="7"/>
      <c r="C3" s="7"/>
      <c r="D3" s="7"/>
      <c r="E3" s="3"/>
      <c r="F3" s="3"/>
      <c r="G3" s="3"/>
      <c r="H3" s="3"/>
      <c r="I3" s="7"/>
      <c r="J3" s="7"/>
      <c r="K3" s="7"/>
      <c r="L3" s="7"/>
      <c r="M3" s="8"/>
    </row>
    <row r="4" spans="1:13" x14ac:dyDescent="0.25">
      <c r="A4" s="7"/>
      <c r="B4" s="7"/>
      <c r="C4" s="7"/>
      <c r="D4" s="7"/>
      <c r="E4" s="3"/>
      <c r="F4" s="3"/>
      <c r="G4" s="23" t="s">
        <v>33</v>
      </c>
      <c r="H4" s="23"/>
      <c r="I4" s="23"/>
      <c r="J4" s="23"/>
      <c r="K4" s="23"/>
      <c r="L4" s="23"/>
      <c r="M4" s="23"/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23</v>
      </c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24</v>
      </c>
    </row>
    <row r="7" spans="1:13" ht="14.45" customHeight="1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8" t="s">
        <v>32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35"/>
      <c r="L8" s="35"/>
      <c r="M8" s="35"/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5" t="s">
        <v>13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18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6" t="s">
        <v>14</v>
      </c>
    </row>
    <row r="12" spans="1:13" x14ac:dyDescent="0.25">
      <c r="A12" s="7"/>
      <c r="B12" s="7"/>
      <c r="C12" s="7"/>
      <c r="D12" s="7"/>
      <c r="E12" s="3"/>
      <c r="F12" s="3"/>
      <c r="G12" s="3"/>
      <c r="H12" s="3"/>
      <c r="I12" s="7"/>
      <c r="J12" s="7"/>
      <c r="K12" s="7"/>
      <c r="L12" s="7"/>
      <c r="M12" s="3"/>
    </row>
    <row r="13" spans="1:13" ht="28.9" customHeight="1" x14ac:dyDescent="0.25">
      <c r="A13" s="7"/>
      <c r="B13" s="7"/>
      <c r="C13" s="7"/>
      <c r="D13" s="7"/>
      <c r="E13" s="3"/>
      <c r="F13" s="3"/>
      <c r="G13" s="3"/>
      <c r="H13" s="3"/>
      <c r="I13" s="7"/>
      <c r="J13" s="27" t="s">
        <v>17</v>
      </c>
      <c r="K13" s="27"/>
      <c r="L13" s="7"/>
      <c r="M13" s="3" t="s">
        <v>15</v>
      </c>
    </row>
    <row r="14" spans="1:13" ht="18.75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4"/>
    </row>
    <row r="15" spans="1:13" ht="18.75" x14ac:dyDescent="0.25">
      <c r="A15" s="7"/>
      <c r="B15" s="27" t="s">
        <v>16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4"/>
    </row>
    <row r="16" spans="1:13" hidden="1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5" x14ac:dyDescent="0.25">
      <c r="A17" s="7"/>
      <c r="B17" s="7"/>
      <c r="C17" s="7"/>
      <c r="D17" s="7"/>
      <c r="E17" s="3"/>
      <c r="F17" s="3"/>
      <c r="G17" s="3"/>
      <c r="H17" s="3"/>
      <c r="I17" s="7"/>
      <c r="J17" s="7"/>
      <c r="K17" s="7"/>
      <c r="L17" s="7"/>
      <c r="M17" s="3"/>
    </row>
    <row r="18" spans="1:15" ht="54.6" customHeight="1" x14ac:dyDescent="0.25">
      <c r="A18" s="30" t="s">
        <v>11</v>
      </c>
      <c r="B18" s="31"/>
      <c r="C18" s="32">
        <f>D21*E21</f>
        <v>222800</v>
      </c>
      <c r="D18" s="31"/>
      <c r="E18" s="22" t="s">
        <v>31</v>
      </c>
      <c r="F18" s="22" t="s">
        <v>30</v>
      </c>
      <c r="G18" s="22" t="s">
        <v>29</v>
      </c>
      <c r="H18" s="9"/>
      <c r="I18" s="10"/>
      <c r="J18" s="10"/>
      <c r="K18" s="10"/>
      <c r="L18" s="10"/>
      <c r="M18" s="9"/>
    </row>
    <row r="19" spans="1:15" ht="30" customHeight="1" x14ac:dyDescent="0.25">
      <c r="A19" s="24" t="s">
        <v>0</v>
      </c>
      <c r="B19" s="24" t="s">
        <v>1</v>
      </c>
      <c r="C19" s="24" t="s">
        <v>2</v>
      </c>
      <c r="D19" s="24"/>
      <c r="E19" s="9" t="s">
        <v>26</v>
      </c>
      <c r="F19" s="9" t="s">
        <v>27</v>
      </c>
      <c r="G19" s="9" t="s">
        <v>28</v>
      </c>
      <c r="H19" s="33" t="s">
        <v>12</v>
      </c>
      <c r="I19" s="24" t="s">
        <v>8</v>
      </c>
      <c r="J19" s="24" t="s">
        <v>9</v>
      </c>
      <c r="K19" s="24" t="s">
        <v>10</v>
      </c>
      <c r="L19" s="24" t="s">
        <v>6</v>
      </c>
      <c r="M19" s="29" t="s">
        <v>7</v>
      </c>
    </row>
    <row r="20" spans="1:15" x14ac:dyDescent="0.25">
      <c r="A20" s="25"/>
      <c r="B20" s="25"/>
      <c r="C20" s="11" t="s">
        <v>3</v>
      </c>
      <c r="D20" s="11" t="s">
        <v>4</v>
      </c>
      <c r="E20" s="15" t="s">
        <v>5</v>
      </c>
      <c r="F20" s="9" t="s">
        <v>5</v>
      </c>
      <c r="G20" s="9" t="s">
        <v>5</v>
      </c>
      <c r="H20" s="34"/>
      <c r="I20" s="24"/>
      <c r="J20" s="24"/>
      <c r="K20" s="24"/>
      <c r="L20" s="24"/>
      <c r="M20" s="29"/>
    </row>
    <row r="21" spans="1:15" ht="30" x14ac:dyDescent="0.25">
      <c r="A21" s="21">
        <v>1</v>
      </c>
      <c r="B21" s="19" t="s">
        <v>34</v>
      </c>
      <c r="C21" s="21" t="s">
        <v>25</v>
      </c>
      <c r="D21" s="18">
        <v>2</v>
      </c>
      <c r="E21" s="20">
        <v>111400</v>
      </c>
      <c r="F21" s="12">
        <v>120000</v>
      </c>
      <c r="G21" s="16">
        <v>141000</v>
      </c>
      <c r="H21" s="16">
        <f t="shared" ref="H21" si="0">AVERAGE(E21:G21)</f>
        <v>124133.33333333333</v>
      </c>
      <c r="I21" s="17">
        <f t="shared" ref="I21" si="1" xml:space="preserve"> COUNT(E21:G21)</f>
        <v>3</v>
      </c>
      <c r="J21" s="17">
        <f t="shared" ref="J21" si="2">STDEV(E21:G21)</f>
        <v>15226.730881359048</v>
      </c>
      <c r="K21" s="17">
        <f t="shared" ref="K21" si="3">J21/H21*100</f>
        <v>12.266431966723186</v>
      </c>
      <c r="L21" s="17" t="str">
        <f t="shared" ref="L21" si="4">IF(K21&lt;33,"ОДНОРОДНЫЕ","НЕОДНОРОДНЫЕ")</f>
        <v>ОДНОРОДНЫЕ</v>
      </c>
      <c r="M21" s="16">
        <f t="shared" ref="M21" si="5">D21*H21</f>
        <v>248266.66666666666</v>
      </c>
    </row>
    <row r="22" spans="1:15" x14ac:dyDescent="0.25">
      <c r="A22" s="7"/>
      <c r="B22" s="7"/>
      <c r="C22" s="7"/>
      <c r="D22" s="7"/>
      <c r="E22" s="3"/>
      <c r="F22" s="3"/>
      <c r="G22" s="3"/>
      <c r="H22" s="3"/>
      <c r="I22" s="7"/>
      <c r="J22" s="7"/>
      <c r="K22" s="7"/>
      <c r="L22" s="7"/>
      <c r="M22" s="3"/>
    </row>
    <row r="23" spans="1:15" s="7" customFormat="1" ht="33.6" customHeight="1" x14ac:dyDescent="0.25">
      <c r="A23" s="28" t="s">
        <v>20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5" s="7" customFormat="1" x14ac:dyDescent="0.25">
      <c r="A24" s="26" t="s">
        <v>19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5" s="7" customFormat="1" ht="15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5" s="14" customFormat="1" x14ac:dyDescent="0.25">
      <c r="A26" s="36" t="s">
        <v>35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13"/>
      <c r="O26" s="13"/>
    </row>
  </sheetData>
  <mergeCells count="19">
    <mergeCell ref="K19:K20"/>
    <mergeCell ref="L19:L20"/>
    <mergeCell ref="A19:A20"/>
    <mergeCell ref="G4:M4"/>
    <mergeCell ref="B19:B20"/>
    <mergeCell ref="C19:D19"/>
    <mergeCell ref="K8:M8"/>
    <mergeCell ref="A26:M26"/>
    <mergeCell ref="A25:M25"/>
    <mergeCell ref="J13:K13"/>
    <mergeCell ref="B15:L15"/>
    <mergeCell ref="A23:M23"/>
    <mergeCell ref="A24:M24"/>
    <mergeCell ref="M19:M20"/>
    <mergeCell ref="A18:B18"/>
    <mergeCell ref="C18:D18"/>
    <mergeCell ref="H19:H20"/>
    <mergeCell ref="I19:I20"/>
    <mergeCell ref="J19:J20"/>
  </mergeCells>
  <conditionalFormatting sqref="L21">
    <cfRule type="containsText" dxfId="5" priority="10" operator="containsText" text="НЕ">
      <formula>NOT(ISERROR(SEARCH("НЕ",L21)))</formula>
    </cfRule>
    <cfRule type="containsText" dxfId="4" priority="11" operator="containsText" text="ОДНОРОДНЫЕ">
      <formula>NOT(ISERROR(SEARCH("ОДНОРОДНЫЕ",L21)))</formula>
    </cfRule>
    <cfRule type="containsText" dxfId="3" priority="12" operator="containsText" text="НЕОДНОРОДНЫЕ">
      <formula>NOT(ISERROR(SEARCH("НЕОДНОРОДНЫЕ",L21)))</formula>
    </cfRule>
  </conditionalFormatting>
  <conditionalFormatting sqref="L21">
    <cfRule type="containsText" dxfId="2" priority="7" operator="containsText" text="НЕОДНОРОДНЫЕ">
      <formula>NOT(ISERROR(SEARCH("НЕОДНОРОДНЫЕ",L21)))</formula>
    </cfRule>
    <cfRule type="containsText" dxfId="1" priority="8" operator="containsText" text="ОДНОРОДНЫЕ">
      <formula>NOT(ISERROR(SEARCH("ОДНОРОДНЫЕ",L21)))</formula>
    </cfRule>
    <cfRule type="containsText" dxfId="0" priority="9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2023-09-27T02:47:47Z</dcterms:modified>
</cp:coreProperties>
</file>