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0" i="1" l="1"/>
  <c r="M20" i="1"/>
  <c r="L20" i="1"/>
  <c r="Q20" i="1" s="1"/>
  <c r="N22" i="1"/>
  <c r="O22" i="1" s="1"/>
  <c r="P22" i="1" s="1"/>
  <c r="M22" i="1"/>
  <c r="L22" i="1"/>
  <c r="Q22" i="1" s="1"/>
  <c r="N21" i="1"/>
  <c r="O21" i="1" s="1"/>
  <c r="P21" i="1" s="1"/>
  <c r="M21" i="1"/>
  <c r="L21" i="1"/>
  <c r="Q21" i="1" s="1"/>
  <c r="N23" i="1"/>
  <c r="M23" i="1"/>
  <c r="L23" i="1"/>
  <c r="Q23" i="1" s="1"/>
  <c r="C17" i="1" l="1"/>
  <c r="O23" i="1"/>
  <c r="P23" i="1" s="1"/>
  <c r="O20" i="1"/>
  <c r="P20" i="1" s="1"/>
  <c r="L24" i="1"/>
  <c r="Q24" i="1" s="1"/>
  <c r="M24" i="1"/>
  <c r="N24" i="1"/>
  <c r="O24" i="1" l="1"/>
  <c r="P24" i="1" s="1"/>
</calcChain>
</file>

<file path=xl/sharedStrings.xml><?xml version="1.0" encoding="utf-8"?>
<sst xmlns="http://schemas.openxmlformats.org/spreadsheetml/2006/main" count="56" uniqueCount="44">
  <si>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</si>
  <si>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</si>
  <si>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</si>
  <si>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</si>
  <si>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</si>
  <si>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</si>
  <si>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</si>
  <si>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</si>
  <si>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</si>
  <si>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</si>
  <si>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</si>
  <si>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</si>
  <si>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</si>
  <si>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</si>
  <si>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</si>
  <si>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</si>
  <si>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</si>
  <si>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</si>
  <si>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</si>
  <si>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</si>
  <si>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</si>
  <si>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</si>
  <si>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</si>
  <si>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</si>
  <si>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</si>
  <si>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</si>
  <si>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</si>
  <si>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</si>
  <si>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</si>
  <si>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</si>
  <si>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</si>
  <si>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</si>
  <si>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Железа (III) гидроксид сахарозный комплекс</t>
  </si>
  <si>
    <t>Натрия гидрокарбонат</t>
  </si>
  <si>
    <t>Меглюмина натрия сукцинат</t>
  </si>
  <si>
    <t>Ривароксабан</t>
  </si>
  <si>
    <t>Уп.</t>
  </si>
  <si>
    <t>Шт.</t>
  </si>
  <si>
    <t>КП вх.471/с от 08.09.2023</t>
  </si>
  <si>
    <t>КП вх.472/с от 08.09.2023</t>
  </si>
  <si>
    <t>Система электронного заказа "ФармКомандир"  08.09.2023</t>
  </si>
  <si>
    <t>Начальная (максимальная) цена договора устанавливается в размере 302037,06 руб. (Триста две тысячи тридцать семь рублей шесть копеек)</t>
  </si>
  <si>
    <t>№ 223-23</t>
  </si>
  <si>
    <t xml:space="preserve">на поставку лекарственных препаратов влияющих на кроветворение и кровь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</si>
</sst>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="85" zoomScaleNormal="85" zoomScalePageLayoutView="70" workbookViewId="0">
      <selection activeCell="Q25" sqref="Q25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9" width="18.85546875" style="1" customWidth="1"/>
    <col min="10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30" t="s">
        <v>43</v>
      </c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22</v>
      </c>
    </row>
    <row r="5" spans="2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21</v>
      </c>
    </row>
    <row r="6" spans="2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42</v>
      </c>
    </row>
    <row r="7" spans="2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2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2:17" x14ac:dyDescent="0.25">
      <c r="Q9" s="7" t="s">
        <v>16</v>
      </c>
    </row>
    <row r="10" spans="2:17" x14ac:dyDescent="0.25">
      <c r="Q10" s="7" t="s">
        <v>14</v>
      </c>
    </row>
    <row r="12" spans="2:17" ht="28.9" customHeight="1" x14ac:dyDescent="0.25">
      <c r="B12" s="14"/>
      <c r="C12" s="14"/>
      <c r="D12" s="14"/>
      <c r="M12" s="14"/>
      <c r="N12" s="33" t="s">
        <v>30</v>
      </c>
      <c r="O12" s="33"/>
      <c r="P12" s="25"/>
      <c r="Q12" s="24" t="s">
        <v>31</v>
      </c>
    </row>
    <row r="14" spans="2:17" x14ac:dyDescent="0.25">
      <c r="B14" s="37" t="s">
        <v>15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2:17" hidden="1" x14ac:dyDescent="0.25"/>
    <row r="17" spans="1:19" ht="75" x14ac:dyDescent="0.25">
      <c r="A17" s="41" t="s">
        <v>11</v>
      </c>
      <c r="B17" s="42"/>
      <c r="C17" s="43">
        <f>SUM(Q20:Q24)</f>
        <v>302037.05866666668</v>
      </c>
      <c r="D17" s="42"/>
      <c r="E17" s="21" t="s">
        <v>38</v>
      </c>
      <c r="F17" s="21" t="s">
        <v>39</v>
      </c>
      <c r="G17" s="21" t="s">
        <v>40</v>
      </c>
      <c r="H17" s="21" t="s">
        <v>40</v>
      </c>
      <c r="I17" s="21" t="s">
        <v>40</v>
      </c>
      <c r="J17" s="21"/>
      <c r="K17" s="13"/>
      <c r="L17" s="12"/>
      <c r="M17" s="10"/>
      <c r="N17" s="10"/>
      <c r="O17" s="10"/>
      <c r="P17" s="10"/>
      <c r="Q17" s="12"/>
    </row>
    <row r="18" spans="1:19" ht="30" customHeight="1" x14ac:dyDescent="0.25">
      <c r="A18" s="31" t="s">
        <v>0</v>
      </c>
      <c r="B18" s="31" t="s">
        <v>1</v>
      </c>
      <c r="C18" s="31" t="s">
        <v>2</v>
      </c>
      <c r="D18" s="31"/>
      <c r="E18" s="16" t="s">
        <v>23</v>
      </c>
      <c r="F18" s="16" t="s">
        <v>24</v>
      </c>
      <c r="G18" s="16" t="s">
        <v>25</v>
      </c>
      <c r="H18" s="16" t="s">
        <v>26</v>
      </c>
      <c r="I18" s="16" t="s">
        <v>27</v>
      </c>
      <c r="J18" s="16" t="s">
        <v>28</v>
      </c>
      <c r="K18" s="16" t="s">
        <v>29</v>
      </c>
      <c r="L18" s="44" t="s">
        <v>12</v>
      </c>
      <c r="M18" s="31" t="s">
        <v>8</v>
      </c>
      <c r="N18" s="31" t="s">
        <v>9</v>
      </c>
      <c r="O18" s="31" t="s">
        <v>10</v>
      </c>
      <c r="P18" s="31" t="s">
        <v>6</v>
      </c>
      <c r="Q18" s="40" t="s">
        <v>7</v>
      </c>
    </row>
    <row r="19" spans="1:19" x14ac:dyDescent="0.25">
      <c r="A19" s="32"/>
      <c r="B19" s="32"/>
      <c r="C19" s="15" t="s">
        <v>3</v>
      </c>
      <c r="D19" s="15" t="s">
        <v>4</v>
      </c>
      <c r="E19" s="17" t="s">
        <v>5</v>
      </c>
      <c r="F19" s="16" t="s">
        <v>5</v>
      </c>
      <c r="G19" s="17" t="s">
        <v>5</v>
      </c>
      <c r="H19" s="17" t="s">
        <v>5</v>
      </c>
      <c r="I19" s="17" t="s">
        <v>5</v>
      </c>
      <c r="J19" s="17" t="s">
        <v>5</v>
      </c>
      <c r="K19" s="17" t="s">
        <v>5</v>
      </c>
      <c r="L19" s="45"/>
      <c r="M19" s="31"/>
      <c r="N19" s="31"/>
      <c r="O19" s="31"/>
      <c r="P19" s="31"/>
      <c r="Q19" s="40"/>
    </row>
    <row r="20" spans="1:19" s="26" customFormat="1" ht="30" x14ac:dyDescent="0.25">
      <c r="A20" s="28">
        <v>1</v>
      </c>
      <c r="B20" s="46" t="s">
        <v>32</v>
      </c>
      <c r="C20" s="29" t="s">
        <v>36</v>
      </c>
      <c r="D20" s="29">
        <v>100</v>
      </c>
      <c r="E20" s="21">
        <v>840</v>
      </c>
      <c r="F20" s="21">
        <v>847.4</v>
      </c>
      <c r="G20" s="21">
        <v>1284.45</v>
      </c>
      <c r="H20" s="21"/>
      <c r="I20" s="21"/>
      <c r="J20" s="27"/>
      <c r="K20" s="27"/>
      <c r="L20" s="27">
        <f t="shared" ref="L20" si="0">AVERAGE(E20:K20)</f>
        <v>990.61666666666679</v>
      </c>
      <c r="M20" s="29">
        <f t="shared" ref="M20" si="1" xml:space="preserve"> COUNT(E20:K20)</f>
        <v>3</v>
      </c>
      <c r="N20" s="29">
        <f t="shared" ref="N20" si="2">STDEV(E20:K20)</f>
        <v>254.49402907206527</v>
      </c>
      <c r="O20" s="29">
        <f t="shared" ref="O20" si="3">N20/L20*100</f>
        <v>25.690465104772976</v>
      </c>
      <c r="P20" s="29" t="str">
        <f t="shared" ref="P20" si="4">IF(O20&lt;33,"ОДНОРОДНЫЕ","НЕОДНОРОДНЫЕ")</f>
        <v>ОДНОРОДНЫЕ</v>
      </c>
      <c r="Q20" s="27">
        <f t="shared" ref="Q20" si="5">D20*L20</f>
        <v>99061.666666666686</v>
      </c>
    </row>
    <row r="21" spans="1:19" s="26" customFormat="1" x14ac:dyDescent="0.25">
      <c r="A21" s="28">
        <v>2</v>
      </c>
      <c r="B21" s="47" t="s">
        <v>33</v>
      </c>
      <c r="C21" s="29" t="s">
        <v>37</v>
      </c>
      <c r="D21" s="29">
        <v>420</v>
      </c>
      <c r="E21" s="21">
        <v>84.147999999999996</v>
      </c>
      <c r="F21" s="21">
        <v>84.27</v>
      </c>
      <c r="G21" s="21"/>
      <c r="H21" s="21">
        <v>84.147000000000006</v>
      </c>
      <c r="I21" s="21"/>
      <c r="J21" s="27"/>
      <c r="K21" s="27"/>
      <c r="L21" s="27">
        <f t="shared" ref="L21:L22" si="6">AVERAGE(E21:K21)</f>
        <v>84.188333333333333</v>
      </c>
      <c r="M21" s="29">
        <f t="shared" ref="M21:M22" si="7" xml:space="preserve"> COUNT(E21:K21)</f>
        <v>3</v>
      </c>
      <c r="N21" s="29">
        <f t="shared" ref="N21:N22" si="8">STDEV(E21:K21)</f>
        <v>7.0727175352426827E-2</v>
      </c>
      <c r="O21" s="29">
        <f t="shared" ref="O21:O22" si="9">N21/L21*100</f>
        <v>8.4010661040635273E-2</v>
      </c>
      <c r="P21" s="29" t="str">
        <f t="shared" ref="P21:P22" si="10">IF(O21&lt;33,"ОДНОРОДНЫЕ","НЕОДНОРОДНЫЕ")</f>
        <v>ОДНОРОДНЫЕ</v>
      </c>
      <c r="Q21" s="27">
        <f t="shared" ref="Q21:Q22" si="11">D21*L21</f>
        <v>35359.1</v>
      </c>
    </row>
    <row r="22" spans="1:19" s="26" customFormat="1" x14ac:dyDescent="0.25">
      <c r="A22" s="28">
        <v>3</v>
      </c>
      <c r="B22" s="47" t="s">
        <v>34</v>
      </c>
      <c r="C22" s="29" t="s">
        <v>36</v>
      </c>
      <c r="D22" s="29">
        <v>18</v>
      </c>
      <c r="E22" s="21">
        <v>3846.41</v>
      </c>
      <c r="F22" s="21">
        <v>3848</v>
      </c>
      <c r="G22" s="21"/>
      <c r="H22" s="21"/>
      <c r="I22" s="21">
        <v>3797.06</v>
      </c>
      <c r="J22" s="27"/>
      <c r="K22" s="27"/>
      <c r="L22" s="27">
        <f t="shared" si="6"/>
        <v>3830.49</v>
      </c>
      <c r="M22" s="29">
        <f t="shared" si="7"/>
        <v>3</v>
      </c>
      <c r="N22" s="29">
        <f t="shared" si="8"/>
        <v>28.962142531242392</v>
      </c>
      <c r="O22" s="29">
        <f t="shared" si="9"/>
        <v>0.75609497822060356</v>
      </c>
      <c r="P22" s="29" t="str">
        <f t="shared" si="10"/>
        <v>ОДНОРОДНЫЕ</v>
      </c>
      <c r="Q22" s="27">
        <f t="shared" si="11"/>
        <v>68948.819999999992</v>
      </c>
    </row>
    <row r="23" spans="1:19" s="26" customFormat="1" x14ac:dyDescent="0.25">
      <c r="A23" s="28">
        <v>4</v>
      </c>
      <c r="B23" s="47" t="s">
        <v>34</v>
      </c>
      <c r="C23" s="29" t="s">
        <v>36</v>
      </c>
      <c r="D23" s="29">
        <v>3</v>
      </c>
      <c r="E23" s="21">
        <v>5038.2299999999996</v>
      </c>
      <c r="F23" s="21">
        <v>5041</v>
      </c>
      <c r="G23" s="21"/>
      <c r="H23" s="21"/>
      <c r="I23" s="21">
        <v>5316.76</v>
      </c>
      <c r="J23" s="27"/>
      <c r="K23" s="27"/>
      <c r="L23" s="27">
        <f t="shared" ref="L23" si="12">AVERAGE(E23:K23)</f>
        <v>5131.9966666666669</v>
      </c>
      <c r="M23" s="29">
        <f t="shared" ref="M23" si="13" xml:space="preserve"> COUNT(E23:K23)</f>
        <v>3</v>
      </c>
      <c r="N23" s="29">
        <f t="shared" ref="N23" si="14">STDEV(E23:K23)</f>
        <v>160.01573433051331</v>
      </c>
      <c r="O23" s="29">
        <f t="shared" ref="O23" si="15">N23/L23*100</f>
        <v>3.1180015250174877</v>
      </c>
      <c r="P23" s="29" t="str">
        <f t="shared" ref="P23" si="16">IF(O23&lt;33,"ОДНОРОДНЫЕ","НЕОДНОРОДНЫЕ")</f>
        <v>ОДНОРОДНЫЕ</v>
      </c>
      <c r="Q23" s="27">
        <f t="shared" ref="Q23" si="17">D23*L23</f>
        <v>15395.990000000002</v>
      </c>
    </row>
    <row r="24" spans="1:19" s="19" customFormat="1" x14ac:dyDescent="0.25">
      <c r="A24" s="28">
        <v>5</v>
      </c>
      <c r="B24" s="46" t="s">
        <v>35</v>
      </c>
      <c r="C24" s="29" t="s">
        <v>37</v>
      </c>
      <c r="D24" s="29">
        <v>686</v>
      </c>
      <c r="E24" s="21">
        <v>121.453</v>
      </c>
      <c r="F24" s="21">
        <v>121.48</v>
      </c>
      <c r="G24" s="21"/>
      <c r="H24" s="21">
        <v>121.22799999999999</v>
      </c>
      <c r="I24" s="21"/>
      <c r="J24" s="23"/>
      <c r="K24" s="23"/>
      <c r="L24" s="23">
        <f t="shared" ref="L24" si="18">AVERAGE(E24:K24)</f>
        <v>121.387</v>
      </c>
      <c r="M24" s="22">
        <f t="shared" ref="M24" si="19" xml:space="preserve"> COUNT(E24:K24)</f>
        <v>3</v>
      </c>
      <c r="N24" s="18">
        <f t="shared" ref="N24" si="20">STDEV(E24:K24)</f>
        <v>0.1383582306912077</v>
      </c>
      <c r="O24" s="18">
        <f t="shared" ref="O24" si="21">N24/L24*100</f>
        <v>0.11398109409673828</v>
      </c>
      <c r="P24" s="18" t="str">
        <f t="shared" ref="P24" si="22">IF(O24&lt;33,"ОДНОРОДНЫЕ","НЕОДНОРОДНЫЕ")</f>
        <v>ОДНОРОДНЫЕ</v>
      </c>
      <c r="Q24" s="20">
        <f t="shared" ref="Q24" si="23">D24*L24</f>
        <v>83271.482000000004</v>
      </c>
    </row>
    <row r="25" spans="1:19" x14ac:dyDescent="0.25">
      <c r="R25" s="9"/>
      <c r="S25" s="1"/>
    </row>
    <row r="26" spans="1:19" x14ac:dyDescent="0.25">
      <c r="A26" s="38" t="s">
        <v>18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9" x14ac:dyDescent="0.25">
      <c r="A27" s="39" t="s">
        <v>17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9" ht="1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9" s="8" customFormat="1" x14ac:dyDescent="0.25">
      <c r="A29" s="34" t="s">
        <v>41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2"/>
      <c r="S29" s="2"/>
    </row>
    <row r="35" spans="16:16" x14ac:dyDescent="0.25">
      <c r="P35" s="9"/>
    </row>
  </sheetData>
  <mergeCells count="18">
    <mergeCell ref="P18:P19"/>
    <mergeCell ref="A18:A19"/>
    <mergeCell ref="G3:Q3"/>
    <mergeCell ref="B18:B19"/>
    <mergeCell ref="C18:D18"/>
    <mergeCell ref="N12:O12"/>
    <mergeCell ref="A29:Q29"/>
    <mergeCell ref="A28:Q28"/>
    <mergeCell ref="B14:P14"/>
    <mergeCell ref="A26:Q26"/>
    <mergeCell ref="A27:Q27"/>
    <mergeCell ref="Q18:Q19"/>
    <mergeCell ref="A17:B17"/>
    <mergeCell ref="C17:D17"/>
    <mergeCell ref="L18:L19"/>
    <mergeCell ref="M18:M19"/>
    <mergeCell ref="N18:N19"/>
    <mergeCell ref="O18:O19"/>
  </mergeCells>
  <conditionalFormatting sqref="P24">
    <cfRule type="containsText" dxfId="35" priority="34" operator="containsText" text="НЕ">
      <formula>NOT(ISERROR(SEARCH("НЕ",P24)))</formula>
    </cfRule>
    <cfRule type="containsText" dxfId="34" priority="35" operator="containsText" text="ОДНОРОДНЫЕ">
      <formula>NOT(ISERROR(SEARCH("ОДНОРОДНЫЕ",P24)))</formula>
    </cfRule>
    <cfRule type="containsText" dxfId="33" priority="36" operator="containsText" text="НЕОДНОРОДНЫЕ">
      <formula>NOT(ISERROR(SEARCH("НЕОДНОРОДНЫЕ",P24)))</formula>
    </cfRule>
  </conditionalFormatting>
  <conditionalFormatting sqref="P24">
    <cfRule type="containsText" dxfId="32" priority="31" operator="containsText" text="НЕОДНОРОДНЫЕ">
      <formula>NOT(ISERROR(SEARCH("НЕОДНОРОДНЫЕ",P24)))</formula>
    </cfRule>
    <cfRule type="containsText" dxfId="31" priority="32" operator="containsText" text="ОДНОРОДНЫЕ">
      <formula>NOT(ISERROR(SEARCH("ОДНОРОДНЫЕ",P24)))</formula>
    </cfRule>
    <cfRule type="containsText" dxfId="30" priority="33" operator="containsText" text="НЕОДНОРОДНЫЕ">
      <formula>NOT(ISERROR(SEARCH("НЕОДНОРОДНЫЕ",P24)))</formula>
    </cfRule>
  </conditionalFormatting>
  <conditionalFormatting sqref="P23">
    <cfRule type="containsText" dxfId="29" priority="22" operator="containsText" text="НЕ">
      <formula>NOT(ISERROR(SEARCH("НЕ",P23)))</formula>
    </cfRule>
    <cfRule type="containsText" dxfId="28" priority="23" operator="containsText" text="ОДНОРОДНЫЕ">
      <formula>NOT(ISERROR(SEARCH("ОДНОРОДНЫЕ",P23)))</formula>
    </cfRule>
    <cfRule type="containsText" dxfId="27" priority="24" operator="containsText" text="НЕОДНОРОДНЫЕ">
      <formula>NOT(ISERROR(SEARCH("НЕОДНОРОДНЫЕ",P23)))</formula>
    </cfRule>
  </conditionalFormatting>
  <conditionalFormatting sqref="P23">
    <cfRule type="containsText" dxfId="26" priority="19" operator="containsText" text="НЕОДНОРОДНЫЕ">
      <formula>NOT(ISERROR(SEARCH("НЕОДНОРОДНЫЕ",P23)))</formula>
    </cfRule>
    <cfRule type="containsText" dxfId="25" priority="20" operator="containsText" text="ОДНОРОДНЫЕ">
      <formula>NOT(ISERROR(SEARCH("ОДНОРОДНЫЕ",P23)))</formula>
    </cfRule>
    <cfRule type="containsText" dxfId="24" priority="21" operator="containsText" text="НЕОДНОРОДНЫЕ">
      <formula>NOT(ISERROR(SEARCH("НЕОДНОРОДНЫЕ",P23)))</formula>
    </cfRule>
  </conditionalFormatting>
  <conditionalFormatting sqref="P22">
    <cfRule type="containsText" dxfId="23" priority="16" operator="containsText" text="НЕ">
      <formula>NOT(ISERROR(SEARCH("НЕ",P22)))</formula>
    </cfRule>
    <cfRule type="containsText" dxfId="22" priority="17" operator="containsText" text="ОДНОРОДНЫЕ">
      <formula>NOT(ISERROR(SEARCH("ОДНОРОДНЫЕ",P22)))</formula>
    </cfRule>
    <cfRule type="containsText" dxfId="21" priority="18" operator="containsText" text="НЕОДНОРОДНЫЕ">
      <formula>NOT(ISERROR(SEARCH("НЕОДНОРОДНЫЕ",P22)))</formula>
    </cfRule>
  </conditionalFormatting>
  <conditionalFormatting sqref="P22">
    <cfRule type="containsText" dxfId="20" priority="13" operator="containsText" text="НЕОДНОРОДНЫЕ">
      <formula>NOT(ISERROR(SEARCH("НЕОДНОРОДНЫЕ",P22)))</formula>
    </cfRule>
    <cfRule type="containsText" dxfId="19" priority="14" operator="containsText" text="ОДНОРОДНЫЕ">
      <formula>NOT(ISERROR(SEARCH("ОДНОРОДНЫЕ",P22)))</formula>
    </cfRule>
    <cfRule type="containsText" dxfId="18" priority="15" operator="containsText" text="НЕОДНОРОДНЫЕ">
      <formula>NOT(ISERROR(SEARCH("НЕОДНОРОДНЫЕ",P22)))</formula>
    </cfRule>
  </conditionalFormatting>
  <conditionalFormatting sqref="P21">
    <cfRule type="containsText" dxfId="17" priority="10" operator="containsText" text="НЕ">
      <formula>NOT(ISERROR(SEARCH("НЕ",P21)))</formula>
    </cfRule>
    <cfRule type="containsText" dxfId="16" priority="11" operator="containsText" text="ОДНОРОДНЫЕ">
      <formula>NOT(ISERROR(SEARCH("ОДНОРОДНЫЕ",P21)))</formula>
    </cfRule>
    <cfRule type="containsText" dxfId="15" priority="12" operator="containsText" text="НЕОДНОРОДНЫЕ">
      <formula>NOT(ISERROR(SEARCH("НЕОДНОРОДНЫЕ",P21)))</formula>
    </cfRule>
  </conditionalFormatting>
  <conditionalFormatting sqref="P21">
    <cfRule type="containsText" dxfId="14" priority="7" operator="containsText" text="НЕОДНОРОДНЫЕ">
      <formula>NOT(ISERROR(SEARCH("НЕОДНОРОДНЫЕ",P21)))</formula>
    </cfRule>
    <cfRule type="containsText" dxfId="13" priority="8" operator="containsText" text="ОДНОРОДНЫЕ">
      <formula>NOT(ISERROR(SEARCH("ОДНОРОДНЫЕ",P21)))</formula>
    </cfRule>
    <cfRule type="containsText" dxfId="12" priority="9" operator="containsText" text="НЕОДНОРОДНЫЕ">
      <formula>NOT(ISERROR(SEARCH("НЕОДНОРОДНЫЕ",P21)))</formula>
    </cfRule>
  </conditionalFormatting>
  <conditionalFormatting sqref="P20">
    <cfRule type="containsText" dxfId="11" priority="4" operator="containsText" text="НЕ">
      <formula>NOT(ISERROR(SEARCH("НЕ",P20)))</formula>
    </cfRule>
    <cfRule type="containsText" dxfId="10" priority="5" operator="containsText" text="ОДНОРОДНЫЕ">
      <formula>NOT(ISERROR(SEARCH("ОДНОРОДНЫЕ",P20)))</formula>
    </cfRule>
    <cfRule type="containsText" dxfId="9" priority="6" operator="containsText" text="НЕОДНОРОДНЫЕ">
      <formula>NOT(ISERROR(SEARCH("НЕОДНОРОДНЫЕ",P20)))</formula>
    </cfRule>
  </conditionalFormatting>
  <conditionalFormatting sqref="P20">
    <cfRule type="containsText" dxfId="5" priority="1" operator="containsText" text="НЕОДНОРОДНЫЕ">
      <formula>NOT(ISERROR(SEARCH("НЕОДНОРОДНЫЕ",P20)))</formula>
    </cfRule>
    <cfRule type="containsText" dxfId="4" priority="2" operator="containsText" text="ОДНОРОДНЫЕ">
      <formula>NOT(ISERROR(SEARCH("ОДНОРОДНЫЕ",P20)))</formula>
    </cfRule>
    <cfRule type="containsText" dxfId="3" priority="3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2023-09-13T05:45:54Z</dcterms:modified>
</cp:coreProperties>
</file>