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1" l="1"/>
  <c r="F24" i="1" l="1"/>
  <c r="G24" i="1"/>
  <c r="E24" i="1"/>
  <c r="L20" i="1" l="1"/>
  <c r="L21" i="1"/>
  <c r="L22" i="1"/>
  <c r="L23" i="1"/>
  <c r="L24" i="1"/>
  <c r="K20" i="1"/>
  <c r="K21" i="1"/>
  <c r="K22" i="1"/>
  <c r="K23" i="1"/>
  <c r="K24" i="1"/>
  <c r="J20" i="1"/>
  <c r="O20" i="1" s="1"/>
  <c r="J21" i="1"/>
  <c r="O21" i="1" s="1"/>
  <c r="J22" i="1"/>
  <c r="O22" i="1" s="1"/>
  <c r="J23" i="1"/>
  <c r="O23" i="1" s="1"/>
  <c r="J24" i="1"/>
  <c r="M23" i="1" l="1"/>
  <c r="N23" i="1" s="1"/>
  <c r="M24" i="1"/>
  <c r="N24" i="1" s="1"/>
  <c r="M20" i="1"/>
  <c r="N20" i="1" s="1"/>
  <c r="M21" i="1"/>
  <c r="N21" i="1" s="1"/>
  <c r="M22" i="1"/>
  <c r="N22" i="1" s="1"/>
  <c r="L19" i="1"/>
  <c r="K19" i="1"/>
  <c r="J19" i="1"/>
  <c r="M19" i="1" l="1"/>
  <c r="N19" i="1" s="1"/>
  <c r="O19" i="1"/>
</calcChain>
</file>

<file path=xl/sharedStrings.xml><?xml version="1.0" encoding="utf-8"?>
<sst xmlns="http://schemas.openxmlformats.org/spreadsheetml/2006/main" count="49" uniqueCount="44">
  <si>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</si>
  <si>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</si>
  <si>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</si>
  <si>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</si>
  <si>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</si>
  <si>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</si>
  <si>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</si>
  <si>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</si>
  <si>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</si>
  <si>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</si>
  <si>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</si>
  <si>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</si>
  <si>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</si>
  <si>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</si>
  <si>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</si>
  <si>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</si>
  <si>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</si>
  <si>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</si>
  <si>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</si>
  <si>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</si>
  <si>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</si>
  <si>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</si>
  <si>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</si>
  <si>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</si>
  <si>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</si>
  <si>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Сайт https://prodmak38.ru/catalog/suhofrukty-orehi-vesovye2</t>
  </si>
  <si>
    <t>Сайт http://irkutsk.foods-opt.ru/catalog/sukhofrukty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</si>
  <si>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</si>
  <si>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</si>
  <si>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</si>
  <si>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</si>
  <si>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</si>
  <si>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ИТОГО</t>
  </si>
  <si>
    <t>Вода питьевая бутилированная 18,9 литров</t>
  </si>
  <si>
    <t>Вода питьевая бутилированная  0,5 литров</t>
  </si>
  <si>
    <t>Стаканы одноразовые</t>
  </si>
  <si>
    <t>Бутылка</t>
  </si>
  <si>
    <t>на поставку воды бутилированной и пластиковых стаканов путем запроса котировок</t>
  </si>
  <si>
    <t>№ 150-23</t>
  </si>
  <si>
    <t>Шт.</t>
  </si>
  <si>
    <t>КП вх 2245-05/23 от 31.05.2023</t>
  </si>
  <si>
    <t>КП вх 2247-05/23 от 31.05.2023</t>
  </si>
  <si>
    <t>Исходя из имеющегося у Заказчика объёма финансового обеспечения для осуществления закупки НМЦД устанавливается в размере 175500 руб. (Сто семьдесят пять тысяч пятьсот рублей 00 копеек),</t>
  </si>
  <si>
    <t>КП вх 2246-05/23 от 31.05.2023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</si>
</sst>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3" fontId="1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zoomScale="85" zoomScaleNormal="85" zoomScalePageLayoutView="70" workbookViewId="0">
      <selection activeCell="C17" sqref="C17:D17"/>
    </sheetView>
  </sheetViews>
  <sheetFormatPr defaultColWidth="9.140625" defaultRowHeight="15" x14ac:dyDescent="0.25"/>
  <cols>
    <col min="1" max="1" width="8.42578125" style="12" customWidth="1"/>
    <col min="2" max="2" width="37.140625" style="12" customWidth="1"/>
    <col min="3" max="4" width="9.140625" style="12"/>
    <col min="5" max="5" width="17" style="1" customWidth="1"/>
    <col min="6" max="6" width="17.42578125" style="1" customWidth="1"/>
    <col min="7" max="7" width="17.5703125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12" customWidth="1"/>
    <col min="12" max="12" width="12.5703125" style="12" customWidth="1"/>
    <col min="13" max="13" width="10.28515625" style="12" customWidth="1"/>
    <col min="14" max="14" width="19.28515625" style="12" customWidth="1"/>
    <col min="15" max="15" width="13.28515625" style="1" customWidth="1"/>
    <col min="16" max="16384" width="9.140625" style="12"/>
  </cols>
  <sheetData>
    <row r="1" spans="1:15" x14ac:dyDescent="0.25">
      <c r="O1" s="8" t="s">
        <v>28</v>
      </c>
    </row>
    <row r="2" spans="1:15" x14ac:dyDescent="0.25">
      <c r="O2" s="8" t="s">
        <v>29</v>
      </c>
    </row>
    <row r="3" spans="1:15" x14ac:dyDescent="0.25">
      <c r="O3" s="8" t="s">
        <v>37</v>
      </c>
    </row>
    <row r="4" spans="1:15" x14ac:dyDescent="0.25">
      <c r="O4" s="8" t="s">
        <v>30</v>
      </c>
    </row>
    <row r="5" spans="1:15" x14ac:dyDescent="0.25">
      <c r="O5" s="8" t="s">
        <v>31</v>
      </c>
    </row>
    <row r="6" spans="1:15" x14ac:dyDescent="0.25">
      <c r="O6" s="8" t="s">
        <v>38</v>
      </c>
    </row>
    <row r="7" spans="1:15" x14ac:dyDescent="0.25">
      <c r="O7" s="2" t="s">
        <v>16</v>
      </c>
    </row>
    <row r="8" spans="1:15" x14ac:dyDescent="0.25">
      <c r="O8" s="3" t="s">
        <v>21</v>
      </c>
    </row>
    <row r="9" spans="1:15" x14ac:dyDescent="0.25">
      <c r="O9" s="3" t="s">
        <v>17</v>
      </c>
    </row>
    <row r="11" spans="1:15" ht="28.9" customHeight="1" x14ac:dyDescent="0.25">
      <c r="L11" s="24" t="s">
        <v>20</v>
      </c>
      <c r="M11" s="24"/>
      <c r="O11" s="1" t="s">
        <v>18</v>
      </c>
    </row>
    <row r="13" spans="1:15" x14ac:dyDescent="0.25">
      <c r="B13" s="24" t="s">
        <v>19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</row>
    <row r="14" spans="1:15" hidden="1" x14ac:dyDescent="0.25"/>
    <row r="16" spans="1:15" ht="75" x14ac:dyDescent="0.25">
      <c r="A16" s="27" t="s">
        <v>14</v>
      </c>
      <c r="B16" s="28"/>
      <c r="C16" s="29">
        <f>F24</f>
        <v>175500</v>
      </c>
      <c r="D16" s="28"/>
      <c r="E16" s="4" t="s">
        <v>40</v>
      </c>
      <c r="F16" s="4" t="s">
        <v>41</v>
      </c>
      <c r="G16" s="4" t="s">
        <v>43</v>
      </c>
      <c r="H16" s="4" t="s">
        <v>25</v>
      </c>
      <c r="I16" s="13" t="s">
        <v>26</v>
      </c>
      <c r="J16" s="13"/>
      <c r="K16" s="10"/>
      <c r="L16" s="10"/>
      <c r="M16" s="10"/>
      <c r="N16" s="10"/>
      <c r="O16" s="13"/>
    </row>
    <row r="17" spans="1:15" ht="30" customHeight="1" x14ac:dyDescent="0.25">
      <c r="A17" s="32" t="s">
        <v>0</v>
      </c>
      <c r="B17" s="32" t="s">
        <v>1</v>
      </c>
      <c r="C17" s="32" t="s">
        <v>2</v>
      </c>
      <c r="D17" s="32"/>
      <c r="E17" s="13" t="s">
        <v>5</v>
      </c>
      <c r="F17" s="13" t="s">
        <v>7</v>
      </c>
      <c r="G17" s="13" t="s">
        <v>8</v>
      </c>
      <c r="H17" s="13" t="s">
        <v>22</v>
      </c>
      <c r="I17" s="13" t="s">
        <v>23</v>
      </c>
      <c r="J17" s="30" t="s">
        <v>15</v>
      </c>
      <c r="K17" s="32" t="s">
        <v>11</v>
      </c>
      <c r="L17" s="32" t="s">
        <v>12</v>
      </c>
      <c r="M17" s="32" t="s">
        <v>13</v>
      </c>
      <c r="N17" s="32" t="s">
        <v>9</v>
      </c>
      <c r="O17" s="26" t="s">
        <v>10</v>
      </c>
    </row>
    <row r="18" spans="1:15" ht="30" x14ac:dyDescent="0.25">
      <c r="A18" s="33"/>
      <c r="B18" s="33"/>
      <c r="C18" s="11" t="s">
        <v>3</v>
      </c>
      <c r="D18" s="11" t="s">
        <v>4</v>
      </c>
      <c r="E18" s="13" t="s">
        <v>6</v>
      </c>
      <c r="F18" s="13" t="s">
        <v>6</v>
      </c>
      <c r="G18" s="13" t="s">
        <v>6</v>
      </c>
      <c r="H18" s="13" t="s">
        <v>6</v>
      </c>
      <c r="I18" s="13" t="s">
        <v>6</v>
      </c>
      <c r="J18" s="31"/>
      <c r="K18" s="32"/>
      <c r="L18" s="32"/>
      <c r="M18" s="32"/>
      <c r="N18" s="32"/>
      <c r="O18" s="26"/>
    </row>
    <row r="19" spans="1:15" ht="30" x14ac:dyDescent="0.25">
      <c r="A19" s="10">
        <v>1</v>
      </c>
      <c r="B19" s="16" t="s">
        <v>33</v>
      </c>
      <c r="C19" s="15" t="s">
        <v>36</v>
      </c>
      <c r="D19" s="10">
        <v>600</v>
      </c>
      <c r="E19" s="22">
        <v>200</v>
      </c>
      <c r="F19" s="13">
        <v>150</v>
      </c>
      <c r="G19" s="13">
        <v>160</v>
      </c>
      <c r="H19" s="13"/>
      <c r="I19" s="13"/>
      <c r="J19" s="13">
        <f t="shared" ref="J19:J24" si="0">AVERAGE(E19:I19)</f>
        <v>170</v>
      </c>
      <c r="K19" s="10">
        <f t="shared" ref="K19:K24" si="1">COUNT(E19:I19)</f>
        <v>3</v>
      </c>
      <c r="L19" s="10">
        <f t="shared" ref="L19:L24" si="2">STDEV(E19:I19)</f>
        <v>26.457513110645905</v>
      </c>
      <c r="M19" s="10">
        <f t="shared" ref="M19:M24" si="3">L19/J19*100</f>
        <v>15.563243006262297</v>
      </c>
      <c r="N19" s="10" t="str">
        <f t="shared" ref="N19:N24" si="4">IF(M19&lt;33,"ОДНОРОДНЫЕ","НЕОДНОРОДНЫЕ")</f>
        <v>ОДНОРОДНЫЕ</v>
      </c>
      <c r="O19" s="13">
        <f t="shared" ref="O19:O23" si="5">D19*J19</f>
        <v>102000</v>
      </c>
    </row>
    <row r="20" spans="1:15" ht="27" customHeight="1" x14ac:dyDescent="0.25">
      <c r="A20" s="10">
        <v>2</v>
      </c>
      <c r="B20" s="16" t="s">
        <v>34</v>
      </c>
      <c r="C20" s="15" t="s">
        <v>36</v>
      </c>
      <c r="D20" s="10">
        <v>1000</v>
      </c>
      <c r="E20" s="22">
        <v>25.3</v>
      </c>
      <c r="F20" s="13">
        <v>33.5</v>
      </c>
      <c r="G20" s="13">
        <v>25</v>
      </c>
      <c r="H20" s="13"/>
      <c r="I20" s="13"/>
      <c r="J20" s="13">
        <f t="shared" si="0"/>
        <v>27.933333333333334</v>
      </c>
      <c r="K20" s="10">
        <f t="shared" si="1"/>
        <v>3</v>
      </c>
      <c r="L20" s="10">
        <f t="shared" si="2"/>
        <v>4.8232077845904122</v>
      </c>
      <c r="M20" s="10">
        <f t="shared" si="3"/>
        <v>17.26685364411842</v>
      </c>
      <c r="N20" s="10" t="str">
        <f t="shared" si="4"/>
        <v>ОДНОРОДНЫЕ</v>
      </c>
      <c r="O20" s="13">
        <f t="shared" si="5"/>
        <v>27933.333333333332</v>
      </c>
    </row>
    <row r="21" spans="1:15" ht="16.899999999999999" hidden="1" customHeight="1" thickBot="1" x14ac:dyDescent="0.3">
      <c r="A21" s="7">
        <v>3</v>
      </c>
      <c r="B21" s="17"/>
      <c r="C21" s="10"/>
      <c r="D21" s="10"/>
      <c r="E21" s="22"/>
      <c r="F21" s="13"/>
      <c r="G21" s="13"/>
      <c r="H21" s="13"/>
      <c r="I21" s="13"/>
      <c r="J21" s="13" t="e">
        <f t="shared" si="0"/>
        <v>#DIV/0!</v>
      </c>
      <c r="K21" s="10">
        <f t="shared" si="1"/>
        <v>0</v>
      </c>
      <c r="L21" s="10" t="e">
        <f t="shared" si="2"/>
        <v>#DIV/0!</v>
      </c>
      <c r="M21" s="10" t="e">
        <f t="shared" si="3"/>
        <v>#DIV/0!</v>
      </c>
      <c r="N21" s="10" t="e">
        <f t="shared" si="4"/>
        <v>#DIV/0!</v>
      </c>
      <c r="O21" s="13" t="e">
        <f t="shared" si="5"/>
        <v>#DIV/0!</v>
      </c>
    </row>
    <row r="22" spans="1:15" ht="36" hidden="1" customHeight="1" x14ac:dyDescent="0.25">
      <c r="A22" s="14"/>
      <c r="B22" s="16"/>
      <c r="C22" s="10"/>
      <c r="D22" s="10"/>
      <c r="E22" s="22"/>
      <c r="F22" s="13"/>
      <c r="G22" s="13"/>
      <c r="H22" s="13"/>
      <c r="I22" s="13"/>
      <c r="J22" s="13" t="e">
        <f t="shared" si="0"/>
        <v>#DIV/0!</v>
      </c>
      <c r="K22" s="10">
        <f t="shared" si="1"/>
        <v>0</v>
      </c>
      <c r="L22" s="10" t="e">
        <f t="shared" si="2"/>
        <v>#DIV/0!</v>
      </c>
      <c r="M22" s="10" t="e">
        <f t="shared" si="3"/>
        <v>#DIV/0!</v>
      </c>
      <c r="N22" s="10" t="e">
        <f t="shared" si="4"/>
        <v>#DIV/0!</v>
      </c>
      <c r="O22" s="13" t="e">
        <f t="shared" si="5"/>
        <v>#DIV/0!</v>
      </c>
    </row>
    <row r="23" spans="1:15" ht="17.45" customHeight="1" x14ac:dyDescent="0.25">
      <c r="A23" s="10">
        <v>3</v>
      </c>
      <c r="B23" s="18" t="s">
        <v>35</v>
      </c>
      <c r="C23" s="6" t="s">
        <v>39</v>
      </c>
      <c r="D23" s="9">
        <v>40000</v>
      </c>
      <c r="E23" s="13">
        <v>2</v>
      </c>
      <c r="F23" s="13">
        <v>1.3</v>
      </c>
      <c r="G23" s="13">
        <v>1.5</v>
      </c>
      <c r="H23" s="13"/>
      <c r="I23" s="13"/>
      <c r="J23" s="13">
        <f t="shared" si="0"/>
        <v>1.5999999999999999</v>
      </c>
      <c r="K23" s="10">
        <f t="shared" si="1"/>
        <v>3</v>
      </c>
      <c r="L23" s="10">
        <f t="shared" si="2"/>
        <v>0.3605551275463994</v>
      </c>
      <c r="M23" s="10">
        <f t="shared" si="3"/>
        <v>22.534695471649965</v>
      </c>
      <c r="N23" s="10" t="str">
        <f t="shared" si="4"/>
        <v>ОДНОРОДНЫЕ</v>
      </c>
      <c r="O23" s="13">
        <f t="shared" si="5"/>
        <v>63999.999999999993</v>
      </c>
    </row>
    <row r="24" spans="1:15" x14ac:dyDescent="0.25">
      <c r="A24" s="10"/>
      <c r="B24" s="5" t="s">
        <v>32</v>
      </c>
      <c r="C24" s="10"/>
      <c r="D24" s="10"/>
      <c r="E24" s="13">
        <f>SUMPRODUCT($D$19:$D$23,E19:E23)</f>
        <v>225300</v>
      </c>
      <c r="F24" s="13">
        <f t="shared" ref="F24:G24" si="6">SUMPRODUCT($D$19:$D$23,F19:F23)</f>
        <v>175500</v>
      </c>
      <c r="G24" s="13">
        <f t="shared" si="6"/>
        <v>181000</v>
      </c>
      <c r="H24" s="13"/>
      <c r="I24" s="13"/>
      <c r="J24" s="13">
        <f t="shared" si="0"/>
        <v>193933.33333333334</v>
      </c>
      <c r="K24" s="10">
        <f t="shared" si="1"/>
        <v>3</v>
      </c>
      <c r="L24" s="10">
        <f t="shared" si="2"/>
        <v>27303.174418615428</v>
      </c>
      <c r="M24" s="10">
        <f t="shared" si="3"/>
        <v>14.078639267075676</v>
      </c>
      <c r="N24" s="10" t="str">
        <f t="shared" si="4"/>
        <v>ОДНОРОДНЫЕ</v>
      </c>
      <c r="O24" s="13"/>
    </row>
    <row r="25" spans="1:15" x14ac:dyDescent="0.25">
      <c r="A25" s="19"/>
      <c r="B25" s="20"/>
      <c r="C25" s="19"/>
      <c r="D25" s="19"/>
      <c r="E25" s="21"/>
      <c r="F25" s="21"/>
      <c r="G25" s="21"/>
      <c r="H25" s="21"/>
      <c r="I25" s="21"/>
      <c r="J25" s="21"/>
      <c r="K25" s="19"/>
      <c r="L25" s="19"/>
      <c r="M25" s="19"/>
      <c r="N25" s="19"/>
      <c r="O25" s="21"/>
    </row>
    <row r="26" spans="1:15" x14ac:dyDescent="0.25">
      <c r="A26" s="25" t="s">
        <v>27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5" x14ac:dyDescent="0.25">
      <c r="A27" s="25" t="s">
        <v>24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</row>
    <row r="28" spans="1:15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1:15" x14ac:dyDescent="0.25">
      <c r="A29" s="23" t="s">
        <v>42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</row>
  </sheetData>
  <mergeCells count="17">
    <mergeCell ref="C17:D17"/>
    <mergeCell ref="A29:O29"/>
    <mergeCell ref="L11:M11"/>
    <mergeCell ref="B13:N13"/>
    <mergeCell ref="A26:O26"/>
    <mergeCell ref="A27:O27"/>
    <mergeCell ref="A28:O28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  <mergeCell ref="B17:B18"/>
  </mergeCells>
  <conditionalFormatting sqref="N19:N25">
    <cfRule type="containsText" dxfId="5" priority="22" operator="containsText" text="НЕ">
      <formula>NOT(ISERROR(SEARCH("НЕ",N19)))</formula>
    </cfRule>
    <cfRule type="containsText" dxfId="4" priority="23" operator="containsText" text="ОДНОРОДНЫЕ">
      <formula>NOT(ISERROR(SEARCH("ОДНОРОДНЫЕ",N19)))</formula>
    </cfRule>
    <cfRule type="containsText" dxfId="3" priority="24" operator="containsText" text="НЕОДНОРОДНЫЕ">
      <formula>NOT(ISERROR(SEARCH("НЕОДНОРОДНЫЕ",N19)))</formula>
    </cfRule>
  </conditionalFormatting>
  <conditionalFormatting sqref="N19:N25">
    <cfRule type="containsText" dxfId="2" priority="19" operator="containsText" text="НЕОДНОРОДНЫЕ">
      <formula>NOT(ISERROR(SEARCH("НЕОДНОРОДНЫЕ",N19)))</formula>
    </cfRule>
    <cfRule type="containsText" dxfId="1" priority="20" operator="containsText" text="ОДНОРОДНЫЕ">
      <formula>NOT(ISERROR(SEARCH("ОДНОРОДНЫЕ",N19)))</formula>
    </cfRule>
    <cfRule type="containsText" dxfId="0" priority="21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2023-06-15T03:12:32Z</dcterms:modified>
</cp:coreProperties>
</file>