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J22" i="1"/>
  <c r="O22" i="1" s="1"/>
  <c r="J20" i="1"/>
  <c r="O20" i="1" s="1"/>
  <c r="L23" i="1"/>
  <c r="K23" i="1"/>
  <c r="L22" i="1"/>
  <c r="J23" i="1"/>
  <c r="L24" i="1"/>
  <c r="M24" i="1" s="1"/>
  <c r="J24" i="1"/>
  <c r="O24" i="1" s="1"/>
  <c r="K24" i="1"/>
  <c r="M23" i="1" l="1"/>
  <c r="N23" i="1" s="1"/>
  <c r="K22" i="1"/>
  <c r="L20" i="1"/>
  <c r="M20" i="1" s="1"/>
  <c r="N20" i="1" s="1"/>
  <c r="K20" i="1"/>
  <c r="K21" i="1"/>
  <c r="L21" i="1"/>
  <c r="J21" i="1"/>
  <c r="O21" i="1" s="1"/>
  <c r="C17" i="1" s="1"/>
  <c r="M22" i="1"/>
  <c r="N22" i="1" s="1"/>
  <c r="O23" i="1"/>
  <c r="N24" i="1"/>
  <c r="M21" i="1" l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<sst xmlns="http://schemas.openxmlformats.org/spreadsheetml/2006/main" count="43" uniqueCount="39">
  <si>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</si>
  <si>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</si>
  <si>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</si>
  <si>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</si>
  <si>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</si>
  <si>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</si>
  <si>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</si>
  <si>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</si>
  <si>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</si>
  <si>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</si>
  <si>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</si>
  <si>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</si>
  <si>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</si>
  <si>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</si>
  <si>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</si>
  <si>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</si>
  <si>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</si>
  <si>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</si>
  <si>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</si>
  <si>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</si>
  <si>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</si>
  <si>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</si>
  <si>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</si>
  <si>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</si>
  <si>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</si>
  <si>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электрод одноразовый для ЭКГ</t>
  </si>
  <si>
    <t>шт</t>
  </si>
  <si>
    <t>КП вх.5496 от 20.12.2021</t>
  </si>
  <si>
    <t>КП вх.5497 от 20.12.2021</t>
  </si>
  <si>
    <t>КП вх.5495 от 20.12.2021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</si>
  <si>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</si>
  <si>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</si>
  <si>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124 800,00 (сто двадцать четыре тысяячи восемьсот)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</si>
  <si>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</si>
  <si>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</si>
  <si>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</si>
  <si>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</si>
  <si>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007-22</t>
  </si>
  <si>
    <t>на поставку одноразовых электродов для ЭКГ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</si>
</sst>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R16" sqref="R16"/>
    </sheetView>
  </sheetViews>
  <sheetFormatPr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2" t="s">
        <v>33</v>
      </c>
    </row>
    <row r="2" spans="1:15" ht="14.45" customHeight="1" x14ac:dyDescent="0.25">
      <c r="A2" s="18"/>
      <c r="B2" s="18"/>
      <c r="C2" s="18"/>
      <c r="K2" s="18"/>
      <c r="L2" s="18"/>
      <c r="M2" s="18"/>
      <c r="N2" s="18"/>
      <c r="O2" s="42" t="s">
        <v>34</v>
      </c>
    </row>
    <row r="3" spans="1:15" ht="14.45" customHeight="1" x14ac:dyDescent="0.25">
      <c r="A3" s="18"/>
      <c r="B3" s="18"/>
      <c r="C3" s="18"/>
      <c r="K3" s="18"/>
      <c r="L3" s="18"/>
      <c r="M3" s="18"/>
      <c r="N3" s="18"/>
      <c r="O3" s="42" t="s">
        <v>38</v>
      </c>
    </row>
    <row r="4" spans="1:15" x14ac:dyDescent="0.25">
      <c r="A4" s="29"/>
      <c r="B4" s="29"/>
      <c r="C4" s="29"/>
      <c r="D4" s="29"/>
      <c r="K4" s="29"/>
      <c r="L4" s="29"/>
      <c r="M4" s="29"/>
      <c r="N4" s="29"/>
      <c r="O4" s="42" t="s">
        <v>35</v>
      </c>
    </row>
    <row r="5" spans="1:15" ht="14.45" customHeight="1" x14ac:dyDescent="0.25">
      <c r="A5" s="18"/>
      <c r="B5" s="18"/>
      <c r="C5" s="18"/>
      <c r="K5" s="18"/>
      <c r="L5" s="18"/>
      <c r="M5" s="18"/>
      <c r="N5" s="18"/>
      <c r="O5" s="42" t="s">
        <v>36</v>
      </c>
    </row>
    <row r="6" spans="1:15" ht="14.45" customHeight="1" x14ac:dyDescent="0.25">
      <c r="A6" s="18"/>
      <c r="B6" s="18"/>
      <c r="C6" s="18"/>
      <c r="K6" s="18"/>
      <c r="L6" s="18"/>
      <c r="M6" s="18"/>
      <c r="N6" s="18"/>
      <c r="O6" s="42" t="s">
        <v>37</v>
      </c>
    </row>
    <row r="7" spans="1:15" x14ac:dyDescent="0.25">
      <c r="A7" s="18"/>
      <c r="B7" s="18"/>
      <c r="C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2" t="s">
        <v>20</v>
      </c>
      <c r="M12" s="32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</row>
    <row r="15" spans="1:15" hidden="1" x14ac:dyDescent="0.25"/>
    <row r="17" spans="1:15" s="8" customFormat="1" ht="49.9" customHeight="1" x14ac:dyDescent="0.25">
      <c r="A17" s="35" t="s">
        <v>14</v>
      </c>
      <c r="B17" s="36"/>
      <c r="C17" s="37">
        <f>SUMIF(O20:O24,"&gt;0")</f>
        <v>129600</v>
      </c>
      <c r="D17" s="36"/>
      <c r="E17" s="15" t="s">
        <v>27</v>
      </c>
      <c r="F17" s="15" t="s">
        <v>28</v>
      </c>
      <c r="G17" s="15" t="s">
        <v>29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34" t="s">
        <v>10</v>
      </c>
    </row>
    <row r="19" spans="1:15" s="8" customFormat="1" ht="30" x14ac:dyDescent="0.25">
      <c r="A19" s="31"/>
      <c r="B19" s="31"/>
      <c r="C19" s="7" t="s">
        <v>3</v>
      </c>
      <c r="D19" s="26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31"/>
      <c r="L19" s="31"/>
      <c r="M19" s="31"/>
      <c r="N19" s="31"/>
      <c r="O19" s="34"/>
    </row>
    <row r="20" spans="1:15" s="8" customFormat="1" ht="30" x14ac:dyDescent="0.25">
      <c r="A20" s="23">
        <v>1</v>
      </c>
      <c r="B20" s="21" t="s">
        <v>25</v>
      </c>
      <c r="C20" s="21" t="s">
        <v>26</v>
      </c>
      <c r="D20" s="22">
        <v>16000</v>
      </c>
      <c r="E20" s="24">
        <v>7.8</v>
      </c>
      <c r="F20" s="24">
        <v>8.5</v>
      </c>
      <c r="G20" s="24">
        <v>8</v>
      </c>
      <c r="H20" s="24"/>
      <c r="I20" s="24"/>
      <c r="J20" s="24">
        <f t="shared" ref="J20" si="0">AVERAGE(E20:I20)</f>
        <v>8.1</v>
      </c>
      <c r="K20" s="23">
        <f t="shared" ref="K20" si="1">COUNT(E20:I20)</f>
        <v>3</v>
      </c>
      <c r="L20" s="23">
        <f t="shared" ref="L20" si="2">STDEV(E20:I20)</f>
        <v>0.36055512754639901</v>
      </c>
      <c r="M20" s="23">
        <f t="shared" ref="M20" si="3">L20/J20*100</f>
        <v>4.4512978709431978</v>
      </c>
      <c r="N20" s="23" t="str">
        <f t="shared" ref="N20" si="4">IF(M20&lt;33,"ОДНОРОДНЫЕ","НЕОДНОРОДНЫЕ")</f>
        <v>ОДНОРОДНЫЕ</v>
      </c>
      <c r="O20" s="24">
        <f t="shared" ref="O20" si="5">D20*J20</f>
        <v>129600</v>
      </c>
    </row>
    <row r="21" spans="1:15" s="8" customFormat="1" ht="30" x14ac:dyDescent="0.25">
      <c r="A21" s="17">
        <v>2</v>
      </c>
      <c r="B21" s="21" t="s">
        <v>30</v>
      </c>
      <c r="C21" s="21"/>
      <c r="D21" s="22"/>
      <c r="E21" s="19">
        <f>D20*E20</f>
        <v>124800</v>
      </c>
      <c r="F21" s="28">
        <f>D20*F20</f>
        <v>136000</v>
      </c>
      <c r="G21" s="28">
        <f>D20*G20</f>
        <v>128000</v>
      </c>
      <c r="H21" s="16"/>
      <c r="I21" s="16"/>
      <c r="J21" s="16">
        <f t="shared" ref="J21:J23" si="6">AVERAGE(E21:I21)</f>
        <v>129600</v>
      </c>
      <c r="K21" s="17">
        <f t="shared" ref="K21:K23" si="7">COUNT(E21:I21)</f>
        <v>3</v>
      </c>
      <c r="L21" s="17">
        <f t="shared" ref="L21:L23" si="8">STDEV(E21:I21)</f>
        <v>5768.8820407423827</v>
      </c>
      <c r="M21" s="17">
        <f t="shared" ref="M21:M23" si="9">L21/J21*100</f>
        <v>4.451297870943197</v>
      </c>
      <c r="N21" s="17" t="str">
        <f t="shared" ref="N21:N23" si="10">IF(M21&lt;33,"ОДНОРОДНЫЕ","НЕОДНОРОДНЫЕ")</f>
        <v>ОДНОРОДНЫЕ</v>
      </c>
      <c r="O21" s="16">
        <f t="shared" ref="O21:O23" si="11">D21*J21</f>
        <v>0</v>
      </c>
    </row>
    <row r="22" spans="1:15" s="8" customFormat="1" ht="14.45" hidden="1" x14ac:dyDescent="0.3">
      <c r="A22" s="17">
        <v>3</v>
      </c>
      <c r="B22" s="21"/>
      <c r="C22" s="21"/>
      <c r="D22" s="25"/>
      <c r="E22" s="19"/>
      <c r="F22" s="19"/>
      <c r="G22" s="19"/>
      <c r="H22" s="16"/>
      <c r="I22" s="16"/>
      <c r="J22" s="16" t="e">
        <f t="shared" si="6"/>
        <v>#DIV/0!</v>
      </c>
      <c r="K22" s="17">
        <f t="shared" si="7"/>
        <v>0</v>
      </c>
      <c r="L22" s="17" t="e">
        <f t="shared" si="8"/>
        <v>#DIV/0!</v>
      </c>
      <c r="M22" s="17" t="e">
        <f t="shared" si="9"/>
        <v>#DIV/0!</v>
      </c>
      <c r="N22" s="17" t="e">
        <f t="shared" si="10"/>
        <v>#DIV/0!</v>
      </c>
      <c r="O22" s="16" t="e">
        <f t="shared" si="11"/>
        <v>#DIV/0!</v>
      </c>
    </row>
    <row r="23" spans="1:15" s="8" customFormat="1" ht="14.45" hidden="1" x14ac:dyDescent="0.3">
      <c r="A23" s="17">
        <v>4</v>
      </c>
      <c r="B23" s="21"/>
      <c r="C23" s="21"/>
      <c r="D23" s="22"/>
      <c r="E23" s="16"/>
      <c r="F23" s="16"/>
      <c r="G23" s="16"/>
      <c r="H23" s="16"/>
      <c r="I23" s="16"/>
      <c r="J23" s="16" t="e">
        <f t="shared" si="6"/>
        <v>#DIV/0!</v>
      </c>
      <c r="K23" s="17">
        <f t="shared" si="7"/>
        <v>0</v>
      </c>
      <c r="L23" s="17" t="e">
        <f t="shared" si="8"/>
        <v>#DIV/0!</v>
      </c>
      <c r="M23" s="17" t="e">
        <f t="shared" si="9"/>
        <v>#DIV/0!</v>
      </c>
      <c r="N23" s="17" t="e">
        <f t="shared" si="10"/>
        <v>#DIV/0!</v>
      </c>
      <c r="O23" s="16" t="e">
        <f t="shared" si="11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30" customFormat="1" ht="33.6" customHeight="1" x14ac:dyDescent="0.25">
      <c r="A26" s="40" t="s">
        <v>31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s="30" customFormat="1" ht="33.6" customHeight="1" x14ac:dyDescent="0.25">
      <c r="A27" s="40" t="s">
        <v>24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s="30" customFormat="1" ht="1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s="30" customFormat="1" ht="33.6" customHeight="1" x14ac:dyDescent="0.25">
      <c r="A29" s="41" t="s">
        <v>32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2022-01-27T01:54:33Z</dcterms:modified>
</cp:coreProperties>
</file>