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46" i="1" l="1"/>
  <c r="M46" i="1"/>
  <c r="L46" i="1"/>
  <c r="O46" i="1"/>
  <c r="P46" i="1" s="1"/>
  <c r="N45" i="1"/>
  <c r="O45" i="1" s="1"/>
  <c r="P45" i="1" s="1"/>
  <c r="M45" i="1"/>
  <c r="L45" i="1"/>
  <c r="N44" i="1"/>
  <c r="O44" i="1" s="1"/>
  <c r="P44" i="1" s="1"/>
  <c r="M44" i="1"/>
  <c r="L44" i="1"/>
  <c r="Q44" i="1" s="1"/>
  <c r="N43" i="1"/>
  <c r="M43" i="1"/>
  <c r="L43" i="1"/>
  <c r="O43" i="1"/>
  <c r="P43" i="1" s="1"/>
  <c r="N42" i="1"/>
  <c r="O42" i="1" s="1"/>
  <c r="P42" i="1" s="1"/>
  <c r="M42" i="1"/>
  <c r="L42" i="1"/>
  <c r="Q42" i="1" s="1"/>
  <c r="N41" i="1"/>
  <c r="M41" i="1"/>
  <c r="L41" i="1"/>
  <c r="O41" i="1" s="1"/>
  <c r="P41" i="1" s="1"/>
  <c r="N40" i="1"/>
  <c r="O40" i="1" s="1"/>
  <c r="P40" i="1" s="1"/>
  <c r="M40" i="1"/>
  <c r="L40" i="1"/>
  <c r="Q40" i="1" s="1"/>
  <c r="Q34" i="1"/>
  <c r="O32" i="1"/>
  <c r="P32" i="1" s="1"/>
  <c r="N21" i="1"/>
  <c r="O21" i="1" s="1"/>
  <c r="P21" i="1" s="1"/>
  <c r="N22" i="1"/>
  <c r="N23" i="1"/>
  <c r="O23" i="1" s="1"/>
  <c r="P23" i="1" s="1"/>
  <c r="N24" i="1"/>
  <c r="N25" i="1"/>
  <c r="O25" i="1" s="1"/>
  <c r="P25" i="1" s="1"/>
  <c r="N26" i="1"/>
  <c r="N27" i="1"/>
  <c r="O27" i="1" s="1"/>
  <c r="P27" i="1" s="1"/>
  <c r="N28" i="1"/>
  <c r="N29" i="1"/>
  <c r="O29" i="1" s="1"/>
  <c r="P29" i="1" s="1"/>
  <c r="N30" i="1"/>
  <c r="N31" i="1"/>
  <c r="O31" i="1" s="1"/>
  <c r="P31" i="1" s="1"/>
  <c r="N32" i="1"/>
  <c r="N33" i="1"/>
  <c r="O33" i="1" s="1"/>
  <c r="P33" i="1" s="1"/>
  <c r="N34" i="1"/>
  <c r="O34" i="1"/>
  <c r="P34" i="1" s="1"/>
  <c r="N35" i="1"/>
  <c r="O35" i="1" s="1"/>
  <c r="P35" i="1" s="1"/>
  <c r="N36" i="1"/>
  <c r="N37" i="1"/>
  <c r="O37" i="1" s="1"/>
  <c r="P37" i="1" s="1"/>
  <c r="N38" i="1"/>
  <c r="N39" i="1"/>
  <c r="O39" i="1" s="1"/>
  <c r="P39" i="1" s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21" i="1"/>
  <c r="Q21" i="1" s="1"/>
  <c r="L22" i="1"/>
  <c r="Q22" i="1" s="1"/>
  <c r="L23" i="1"/>
  <c r="Q23" i="1" s="1"/>
  <c r="L24" i="1"/>
  <c r="O24" i="1" s="1"/>
  <c r="P24" i="1" s="1"/>
  <c r="L25" i="1"/>
  <c r="Q25" i="1" s="1"/>
  <c r="L26" i="1"/>
  <c r="Q26" i="1" s="1"/>
  <c r="L27" i="1"/>
  <c r="L28" i="1"/>
  <c r="Q28" i="1"/>
  <c r="L29" i="1"/>
  <c r="Q29" i="1"/>
  <c r="L30" i="1"/>
  <c r="Q30" i="1"/>
  <c r="L31" i="1"/>
  <c r="Q31" i="1"/>
  <c r="L32" i="1"/>
  <c r="Q32" i="1"/>
  <c r="L33" i="1"/>
  <c r="Q33" i="1"/>
  <c r="L34" i="1"/>
  <c r="L35" i="1"/>
  <c r="Q35" i="1" s="1"/>
  <c r="L36" i="1"/>
  <c r="Q36" i="1" s="1"/>
  <c r="L37" i="1"/>
  <c r="Q37" i="1" s="1"/>
  <c r="L38" i="1"/>
  <c r="Q38" i="1" s="1"/>
  <c r="L39" i="1"/>
  <c r="Q39" i="1"/>
  <c r="N20" i="1"/>
  <c r="O20" i="1"/>
  <c r="P20" i="1" s="1"/>
  <c r="O22" i="1"/>
  <c r="P22" i="1" s="1"/>
  <c r="M20" i="1"/>
  <c r="L20" i="1"/>
  <c r="Q20" i="1"/>
  <c r="Q46" i="1"/>
  <c r="Q45" i="1"/>
  <c r="O30" i="1"/>
  <c r="P30" i="1"/>
  <c r="O28" i="1"/>
  <c r="P28" i="1"/>
  <c r="Q27" i="1"/>
  <c r="Q43" i="1"/>
  <c r="O38" i="1" l="1"/>
  <c r="P38" i="1" s="1"/>
  <c r="O36" i="1"/>
  <c r="P36" i="1" s="1"/>
  <c r="O26" i="1"/>
  <c r="P26" i="1" s="1"/>
  <c r="Q24" i="1"/>
  <c r="C17" i="1" s="1"/>
  <c r="Q41" i="1"/>
</calcChain>
</file>

<file path=xl/sharedStrings.xml><?xml version="1.0" encoding="utf-8"?>
<sst xmlns="http://schemas.openxmlformats.org/spreadsheetml/2006/main" count="86" uniqueCount="55">
  <si>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</si>
  <si>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</si>
  <si>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</si>
  <si>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</si>
  <si>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</si>
  <si>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</si>
  <si>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</si>
  <si>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</si>
  <si>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</si>
  <si>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</si>
  <si>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</si>
  <si>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</si>
  <si>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</si>
  <si>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</si>
  <si>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</si>
  <si>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</si>
  <si>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</si>
  <si>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</si>
  <si>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</si>
  <si>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</si>
  <si>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</si>
  <si>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</si>
  <si>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</si>
  <si>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</si>
  <si>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</si>
  <si>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</si>
  <si>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</si>
  <si>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 xml:space="preserve">Декстроза  р-р для инфузий 10%, 500 мл,  №1
</t>
  </si>
  <si>
    <t xml:space="preserve">Натрия хлорид р-р сложный (Калия хлорид+Кальция хлорид+Натрия хлорид) р-р для инфузий  500мл №1
</t>
  </si>
  <si>
    <t>шт.</t>
  </si>
  <si>
    <t>Декстран [ср. мол. масса 35000-45000] р-р д/инф. 10%  200 мл – бутылки (флаконы) №1</t>
  </si>
  <si>
    <t xml:space="preserve">Альбумин человека  р-р для инфузий 250 мг/мл, 50 мл №1
</t>
  </si>
  <si>
    <t>Эпоэтин альфа  р-р для внутривенного и подкожного введения 10000 МЕ, 0,25 мл (2500 МЕ) - шприц №6</t>
  </si>
  <si>
    <t>Эноксапарин натрия  р-р для инъекций 10 тыс.анти-Ха МЕ/мл,   0,6мл- №10</t>
  </si>
  <si>
    <t>Апротинин р-р для в/в введения 10 000 КИЕ/мл 10 мл- ампулы №1</t>
  </si>
  <si>
    <t>Гидроксиэтилкрахмал р-р для инфузий, 6%, 500 мл  №1</t>
  </si>
  <si>
    <t>Железа (III) гидроксид олигоизомальтозат  р-р для в/в введения 100 мг/мл 2 мл-  ампулы №5</t>
  </si>
  <si>
    <t>Эпоэтин альфа  р-р для в/в и п/к введения, 4000 МЕ, 0,4 мл - шприц №6</t>
  </si>
  <si>
    <t xml:space="preserve">Железа [III] гидроксид полимальтозат таблетки жевательные, 100 мг №1
</t>
  </si>
  <si>
    <t>Эноксапарин натрия  р-р для инъекций 10 тыс.анти-Ха МЕ/мл,   0,3мл- №10</t>
  </si>
  <si>
    <t>Кальция глюконат р-р для в/в и в/м введения 100 мг/мл 10мл- ампулы №10</t>
  </si>
  <si>
    <t xml:space="preserve">Натрия хлорид р-р для инфузий,  0,9%  -250мл №1
</t>
  </si>
  <si>
    <t xml:space="preserve">Фолиевая кислота таблетки 1 мг №50
</t>
  </si>
  <si>
    <t>КП вх.416 от 03.02.2022</t>
  </si>
  <si>
    <t>КП вх.417 от 03.02.2022</t>
  </si>
  <si>
    <t>КП вх.418 от 03.02.2022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</si>
  <si>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</si>
  <si>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Приложение № 4</t>
  </si>
  <si>
    <t>к Извещению о проведении закупки</t>
  </si>
  <si>
    <t>на поставку лекарственных препаратов влияющих на кроветворение и кровь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</si>
  <si>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</si>
  <si>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</si>
  <si>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025-22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</si>
  <si>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</si>
  <si>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1 448 721 (один миллион четыреста сорок восемь тысяч семьсот двадцать один) рубль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</si>
</sst>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172" fontId="2" fillId="0" borderId="0" xfId="0" applyNumberFormat="1" applyFont="1" applyFill="1" applyAlignment="1">
      <alignment horizontal="center" vertical="center" wrapText="1"/>
    </xf>
    <xf numFmtId="172" fontId="3" fillId="0" borderId="0" xfId="0" applyNumberFormat="1" applyFont="1" applyFill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72" fontId="7" fillId="2" borderId="1" xfId="0" applyNumberFormat="1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172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2" fontId="0" fillId="0" borderId="2" xfId="0" applyNumberFormat="1" applyFont="1" applyFill="1" applyBorder="1" applyAlignment="1">
      <alignment horizontal="center" vertical="center" wrapText="1"/>
    </xf>
    <xf numFmtId="172" fontId="0" fillId="0" borderId="5" xfId="0" applyNumberFormat="1" applyFont="1" applyFill="1" applyBorder="1" applyAlignment="1">
      <alignment horizontal="center" vertical="center" wrapText="1"/>
    </xf>
    <xf numFmtId="172" fontId="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A25" zoomScale="85" zoomScaleNormal="85" zoomScalePageLayoutView="70" workbookViewId="0">
      <selection activeCell="B14" sqref="B14:P1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36"/>
      <c r="B1" s="36"/>
      <c r="C1" s="36"/>
      <c r="D1" s="36"/>
      <c r="M1" s="36"/>
      <c r="N1" s="36"/>
      <c r="O1" s="36"/>
      <c r="P1" s="36"/>
      <c r="Q1" s="47" t="s">
        <v>47</v>
      </c>
    </row>
    <row r="2" spans="1:17" x14ac:dyDescent="0.25">
      <c r="A2" s="36"/>
      <c r="B2" s="36"/>
      <c r="C2" s="36"/>
      <c r="D2" s="36"/>
      <c r="M2" s="36"/>
      <c r="N2" s="36"/>
      <c r="O2" s="36"/>
      <c r="P2" s="36"/>
      <c r="Q2" s="47" t="s">
        <v>48</v>
      </c>
    </row>
    <row r="3" spans="1:17" x14ac:dyDescent="0.25">
      <c r="A3" s="36"/>
      <c r="B3" s="36"/>
      <c r="C3" s="36"/>
      <c r="D3" s="36"/>
      <c r="M3" s="36"/>
      <c r="N3" s="36"/>
      <c r="O3" s="36"/>
      <c r="P3" s="36"/>
      <c r="Q3" s="47" t="s">
        <v>49</v>
      </c>
    </row>
    <row r="4" spans="1:17" x14ac:dyDescent="0.25">
      <c r="A4" s="36"/>
      <c r="B4" s="36"/>
      <c r="C4" s="36"/>
      <c r="D4" s="36"/>
      <c r="M4" s="36"/>
      <c r="N4" s="36"/>
      <c r="O4" s="36"/>
      <c r="P4" s="36"/>
      <c r="Q4" s="47" t="s">
        <v>50</v>
      </c>
    </row>
    <row r="5" spans="1:17" x14ac:dyDescent="0.25">
      <c r="A5" s="36"/>
      <c r="B5" s="36"/>
      <c r="C5" s="36"/>
      <c r="D5" s="36"/>
      <c r="M5" s="36"/>
      <c r="N5" s="36"/>
      <c r="O5" s="36"/>
      <c r="P5" s="36"/>
      <c r="Q5" s="47" t="s">
        <v>51</v>
      </c>
    </row>
    <row r="6" spans="1:17" x14ac:dyDescent="0.25">
      <c r="A6" s="18"/>
      <c r="B6" s="18"/>
      <c r="C6" s="18"/>
      <c r="D6" s="18"/>
      <c r="M6" s="18"/>
      <c r="N6" s="18"/>
      <c r="O6" s="18"/>
      <c r="P6" s="18"/>
      <c r="Q6" s="47" t="s">
        <v>52</v>
      </c>
    </row>
    <row r="7" spans="1:17" x14ac:dyDescent="0.25">
      <c r="A7" s="18"/>
      <c r="B7" s="18"/>
      <c r="C7" s="18"/>
      <c r="D7" s="18"/>
      <c r="M7" s="18"/>
      <c r="N7" s="18"/>
      <c r="O7" s="18"/>
      <c r="P7" s="18"/>
    </row>
    <row r="8" spans="1:17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11" t="s">
        <v>16</v>
      </c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2" t="s">
        <v>21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17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9"/>
    </row>
    <row r="12" spans="1:17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38" t="s">
        <v>20</v>
      </c>
      <c r="O12" s="38"/>
      <c r="P12" s="8"/>
      <c r="Q12" s="4" t="s">
        <v>18</v>
      </c>
    </row>
    <row r="13" spans="1:17" ht="18.75" x14ac:dyDescent="0.25">
      <c r="Q13" s="5"/>
    </row>
    <row r="14" spans="1:17" ht="18.75" x14ac:dyDescent="0.25">
      <c r="B14" s="49" t="s">
        <v>19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"/>
    </row>
    <row r="15" spans="1:17" ht="15.75" hidden="1" x14ac:dyDescent="0.25">
      <c r="B15" s="24"/>
      <c r="C15" s="24"/>
      <c r="D15" s="39"/>
      <c r="E15" s="39"/>
      <c r="F15" s="39"/>
      <c r="G15" s="39"/>
      <c r="H15" s="39"/>
      <c r="I15" s="39"/>
      <c r="J15" s="39"/>
      <c r="K15" s="39"/>
      <c r="L15" s="39"/>
      <c r="M15" s="24"/>
      <c r="N15" s="24"/>
      <c r="O15" s="24"/>
      <c r="P15" s="24"/>
    </row>
    <row r="17" spans="1:17" s="8" customFormat="1" ht="41.45" customHeight="1" x14ac:dyDescent="0.25">
      <c r="A17" s="41" t="s">
        <v>14</v>
      </c>
      <c r="B17" s="42"/>
      <c r="C17" s="43">
        <f>SUMIF(Q20:Q42,"&gt;0")</f>
        <v>1448721.0033333334</v>
      </c>
      <c r="D17" s="42"/>
      <c r="E17" s="15" t="s">
        <v>43</v>
      </c>
      <c r="F17" s="15" t="s">
        <v>44</v>
      </c>
      <c r="G17" s="15" t="s">
        <v>45</v>
      </c>
      <c r="H17" s="31"/>
      <c r="I17" s="15"/>
      <c r="J17" s="15"/>
      <c r="K17" s="31"/>
      <c r="L17" s="6"/>
      <c r="M17" s="7"/>
      <c r="N17" s="7"/>
      <c r="O17" s="7"/>
      <c r="P17" s="7"/>
      <c r="Q17" s="6"/>
    </row>
    <row r="18" spans="1:17" s="8" customFormat="1" ht="30" customHeight="1" x14ac:dyDescent="0.25">
      <c r="A18" s="37" t="s">
        <v>0</v>
      </c>
      <c r="B18" s="37" t="s">
        <v>1</v>
      </c>
      <c r="C18" s="37" t="s">
        <v>2</v>
      </c>
      <c r="D18" s="37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13" t="s">
        <v>25</v>
      </c>
      <c r="K18" s="13" t="s">
        <v>26</v>
      </c>
      <c r="L18" s="44" t="s">
        <v>15</v>
      </c>
      <c r="M18" s="37" t="s">
        <v>11</v>
      </c>
      <c r="N18" s="37" t="s">
        <v>12</v>
      </c>
      <c r="O18" s="37" t="s">
        <v>13</v>
      </c>
      <c r="P18" s="37" t="s">
        <v>9</v>
      </c>
      <c r="Q18" s="40" t="s">
        <v>10</v>
      </c>
    </row>
    <row r="19" spans="1:17" s="8" customFormat="1" ht="30" x14ac:dyDescent="0.25">
      <c r="A19" s="37"/>
      <c r="B19" s="37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27" t="s">
        <v>6</v>
      </c>
      <c r="J19" s="27" t="s">
        <v>6</v>
      </c>
      <c r="K19" s="6" t="s">
        <v>6</v>
      </c>
      <c r="L19" s="45"/>
      <c r="M19" s="37"/>
      <c r="N19" s="37"/>
      <c r="O19" s="37"/>
      <c r="P19" s="37"/>
      <c r="Q19" s="40"/>
    </row>
    <row r="20" spans="1:17" s="8" customFormat="1" ht="34.5" customHeight="1" x14ac:dyDescent="0.25">
      <c r="A20" s="17"/>
      <c r="B20" s="19" t="s">
        <v>35</v>
      </c>
      <c r="C20" s="19" t="s">
        <v>29</v>
      </c>
      <c r="D20" s="19">
        <v>240</v>
      </c>
      <c r="E20" s="13">
        <v>310.55</v>
      </c>
      <c r="F20" s="13">
        <v>312.10000000000002</v>
      </c>
      <c r="G20" s="13">
        <v>310</v>
      </c>
      <c r="H20" s="13"/>
      <c r="I20" s="13"/>
      <c r="J20" s="13"/>
      <c r="K20" s="13"/>
      <c r="L20" s="16">
        <f t="shared" ref="L20:L39" si="0">AVERAGE(E20:K20)</f>
        <v>310.88333333333338</v>
      </c>
      <c r="M20" s="17">
        <f t="shared" ref="M20:M39" si="1">COUNT(E20:K20)</f>
        <v>3</v>
      </c>
      <c r="N20" s="17">
        <f t="shared" ref="N20:N39" si="2">STDEV(E20:K20)</f>
        <v>1.08895974826132</v>
      </c>
      <c r="O20" s="17">
        <f t="shared" ref="O20:O39" si="3">N20/L20*100</f>
        <v>0.35027923066358868</v>
      </c>
      <c r="P20" s="17" t="str">
        <f t="shared" ref="P20:P39" si="4">IF(O20&lt;33,"ОДНОРОДНЫЕ","НЕОДНОРОДНЫЕ")</f>
        <v>ОДНОРОДНЫЕ</v>
      </c>
      <c r="Q20" s="16">
        <f t="shared" ref="Q20:Q39" si="5">D20*L20</f>
        <v>74612.000000000015</v>
      </c>
    </row>
    <row r="21" spans="1:17" s="8" customFormat="1" ht="33" customHeight="1" x14ac:dyDescent="0.25">
      <c r="A21" s="17"/>
      <c r="B21" s="19" t="s">
        <v>27</v>
      </c>
      <c r="C21" s="19" t="s">
        <v>29</v>
      </c>
      <c r="D21" s="19">
        <v>480</v>
      </c>
      <c r="E21" s="13">
        <v>35.22</v>
      </c>
      <c r="F21" s="13">
        <v>36</v>
      </c>
      <c r="G21" s="13">
        <v>35</v>
      </c>
      <c r="H21" s="13"/>
      <c r="I21" s="13"/>
      <c r="J21" s="13"/>
      <c r="K21" s="13"/>
      <c r="L21" s="32">
        <f t="shared" si="0"/>
        <v>35.406666666666666</v>
      </c>
      <c r="M21" s="33">
        <f t="shared" si="1"/>
        <v>3</v>
      </c>
      <c r="N21" s="33">
        <f t="shared" si="2"/>
        <v>0.52548390397169498</v>
      </c>
      <c r="O21" s="33">
        <f t="shared" si="3"/>
        <v>1.4841383090897053</v>
      </c>
      <c r="P21" s="33" t="str">
        <f t="shared" si="4"/>
        <v>ОДНОРОДНЫЕ</v>
      </c>
      <c r="Q21" s="32">
        <f t="shared" si="5"/>
        <v>16995.2</v>
      </c>
    </row>
    <row r="22" spans="1:17" s="8" customFormat="1" ht="60" customHeight="1" x14ac:dyDescent="0.25">
      <c r="A22" s="21"/>
      <c r="B22" s="19" t="s">
        <v>30</v>
      </c>
      <c r="C22" s="19" t="s">
        <v>29</v>
      </c>
      <c r="D22" s="19">
        <v>96</v>
      </c>
      <c r="E22" s="13">
        <v>85</v>
      </c>
      <c r="F22" s="13">
        <v>86</v>
      </c>
      <c r="G22" s="13">
        <v>84.05</v>
      </c>
      <c r="H22" s="13"/>
      <c r="I22" s="13"/>
      <c r="J22" s="13"/>
      <c r="K22" s="13"/>
      <c r="L22" s="32">
        <f t="shared" si="0"/>
        <v>85.016666666666666</v>
      </c>
      <c r="M22" s="33">
        <f t="shared" si="1"/>
        <v>3</v>
      </c>
      <c r="N22" s="33">
        <f t="shared" si="2"/>
        <v>0.97510683175400636</v>
      </c>
      <c r="O22" s="33">
        <f t="shared" si="3"/>
        <v>1.146959613903948</v>
      </c>
      <c r="P22" s="33" t="str">
        <f t="shared" si="4"/>
        <v>ОДНОРОДНЫЕ</v>
      </c>
      <c r="Q22" s="32">
        <f t="shared" si="5"/>
        <v>8161.6</v>
      </c>
    </row>
    <row r="23" spans="1:17" s="8" customFormat="1" ht="63" customHeight="1" x14ac:dyDescent="0.25">
      <c r="A23" s="21"/>
      <c r="B23" s="19" t="s">
        <v>28</v>
      </c>
      <c r="C23" s="19" t="s">
        <v>29</v>
      </c>
      <c r="D23" s="19">
        <v>2400</v>
      </c>
      <c r="E23" s="13">
        <v>37.56</v>
      </c>
      <c r="F23" s="13">
        <v>37.747999999999998</v>
      </c>
      <c r="G23" s="13">
        <v>37.5</v>
      </c>
      <c r="H23" s="13"/>
      <c r="I23" s="13"/>
      <c r="J23" s="13"/>
      <c r="K23" s="13"/>
      <c r="L23" s="32">
        <f t="shared" si="0"/>
        <v>37.602666666666664</v>
      </c>
      <c r="M23" s="33">
        <f t="shared" si="1"/>
        <v>3</v>
      </c>
      <c r="N23" s="33">
        <f t="shared" si="2"/>
        <v>0.12938830446888497</v>
      </c>
      <c r="O23" s="33">
        <f t="shared" si="3"/>
        <v>0.34409342724510222</v>
      </c>
      <c r="P23" s="33" t="str">
        <f t="shared" si="4"/>
        <v>ОДНОРОДНЫЕ</v>
      </c>
      <c r="Q23" s="32">
        <f t="shared" si="5"/>
        <v>90246.399999999994</v>
      </c>
    </row>
    <row r="24" spans="1:17" s="8" customFormat="1" ht="38.25" customHeight="1" x14ac:dyDescent="0.25">
      <c r="A24" s="21"/>
      <c r="B24" s="19" t="s">
        <v>31</v>
      </c>
      <c r="C24" s="19" t="s">
        <v>24</v>
      </c>
      <c r="D24" s="19">
        <v>70</v>
      </c>
      <c r="E24" s="13">
        <v>3030</v>
      </c>
      <c r="F24" s="13">
        <v>3031.41</v>
      </c>
      <c r="G24" s="13">
        <v>3029.81</v>
      </c>
      <c r="H24" s="13"/>
      <c r="I24" s="13"/>
      <c r="J24" s="13"/>
      <c r="K24" s="13"/>
      <c r="L24" s="32">
        <f t="shared" si="0"/>
        <v>3030.4066666666663</v>
      </c>
      <c r="M24" s="33">
        <f t="shared" si="1"/>
        <v>3</v>
      </c>
      <c r="N24" s="33">
        <f t="shared" si="2"/>
        <v>0.87409000299352457</v>
      </c>
      <c r="O24" s="33">
        <f t="shared" si="3"/>
        <v>2.8843983634546017E-2</v>
      </c>
      <c r="P24" s="33" t="str">
        <f t="shared" si="4"/>
        <v>ОДНОРОДНЫЕ</v>
      </c>
      <c r="Q24" s="32">
        <f t="shared" si="5"/>
        <v>212128.46666666665</v>
      </c>
    </row>
    <row r="25" spans="1:17" s="8" customFormat="1" ht="60.75" customHeight="1" x14ac:dyDescent="0.25">
      <c r="A25" s="22"/>
      <c r="B25" s="19" t="s">
        <v>36</v>
      </c>
      <c r="C25" s="19" t="s">
        <v>24</v>
      </c>
      <c r="D25" s="19">
        <v>20</v>
      </c>
      <c r="E25" s="13">
        <v>8256.41</v>
      </c>
      <c r="F25" s="13">
        <v>8257</v>
      </c>
      <c r="G25" s="13">
        <v>8255.7900000000009</v>
      </c>
      <c r="H25" s="13"/>
      <c r="I25" s="13"/>
      <c r="J25" s="13"/>
      <c r="K25" s="13"/>
      <c r="L25" s="32">
        <f t="shared" si="0"/>
        <v>8256.4</v>
      </c>
      <c r="M25" s="33">
        <f t="shared" si="1"/>
        <v>3</v>
      </c>
      <c r="N25" s="33">
        <f t="shared" si="2"/>
        <v>0.6050619802957925</v>
      </c>
      <c r="O25" s="33">
        <f t="shared" si="3"/>
        <v>7.3283995481782929E-3</v>
      </c>
      <c r="P25" s="33" t="str">
        <f t="shared" si="4"/>
        <v>ОДНОРОДНЫЕ</v>
      </c>
      <c r="Q25" s="32">
        <f t="shared" si="5"/>
        <v>165128</v>
      </c>
    </row>
    <row r="26" spans="1:17" s="8" customFormat="1" ht="61.5" customHeight="1" x14ac:dyDescent="0.25">
      <c r="A26" s="22"/>
      <c r="B26" s="30" t="s">
        <v>32</v>
      </c>
      <c r="C26" s="19" t="s">
        <v>24</v>
      </c>
      <c r="D26" s="19">
        <v>10</v>
      </c>
      <c r="E26" s="13">
        <v>6497.55</v>
      </c>
      <c r="F26" s="13">
        <v>6499</v>
      </c>
      <c r="G26" s="13">
        <v>6497.29</v>
      </c>
      <c r="H26" s="13"/>
      <c r="I26" s="13"/>
      <c r="J26" s="13"/>
      <c r="K26" s="13"/>
      <c r="L26" s="32">
        <f t="shared" si="0"/>
        <v>6497.9466666666667</v>
      </c>
      <c r="M26" s="33">
        <f t="shared" si="1"/>
        <v>3</v>
      </c>
      <c r="N26" s="33">
        <f t="shared" si="2"/>
        <v>0.92143004798697825</v>
      </c>
      <c r="O26" s="33">
        <f t="shared" si="3"/>
        <v>1.4180326420863896E-2</v>
      </c>
      <c r="P26" s="33" t="str">
        <f t="shared" si="4"/>
        <v>ОДНОРОДНЫЕ</v>
      </c>
      <c r="Q26" s="32">
        <f t="shared" si="5"/>
        <v>64979.466666666667</v>
      </c>
    </row>
    <row r="27" spans="1:17" s="10" customFormat="1" ht="50.25" customHeight="1" x14ac:dyDescent="0.25">
      <c r="A27" s="25"/>
      <c r="B27" s="30" t="s">
        <v>37</v>
      </c>
      <c r="C27" s="28" t="s">
        <v>24</v>
      </c>
      <c r="D27" s="19">
        <v>6</v>
      </c>
      <c r="E27" s="13">
        <v>10134</v>
      </c>
      <c r="F27" s="13">
        <v>10135.200000000001</v>
      </c>
      <c r="G27" s="13">
        <v>10133.209999999999</v>
      </c>
      <c r="H27" s="13"/>
      <c r="I27" s="13"/>
      <c r="J27" s="13"/>
      <c r="K27" s="13"/>
      <c r="L27" s="32">
        <f t="shared" si="0"/>
        <v>10134.136666666667</v>
      </c>
      <c r="M27" s="33">
        <f t="shared" si="1"/>
        <v>3</v>
      </c>
      <c r="N27" s="33">
        <f t="shared" si="2"/>
        <v>1.0020146372857615</v>
      </c>
      <c r="O27" s="33">
        <f t="shared" si="3"/>
        <v>9.8875184955971723E-3</v>
      </c>
      <c r="P27" s="33" t="str">
        <f t="shared" si="4"/>
        <v>ОДНОРОДНЫЕ</v>
      </c>
      <c r="Q27" s="32">
        <f t="shared" si="5"/>
        <v>60804.820000000007</v>
      </c>
    </row>
    <row r="28" spans="1:17" s="10" customFormat="1" ht="51" customHeight="1" x14ac:dyDescent="0.25">
      <c r="A28" s="23"/>
      <c r="B28" s="29" t="s">
        <v>38</v>
      </c>
      <c r="C28" s="19" t="s">
        <v>29</v>
      </c>
      <c r="D28" s="19">
        <v>12150</v>
      </c>
      <c r="E28" s="13">
        <v>9.3670000000000009</v>
      </c>
      <c r="F28" s="13">
        <v>9.4139999999999997</v>
      </c>
      <c r="G28" s="13">
        <v>9.3350000000000009</v>
      </c>
      <c r="H28" s="13"/>
      <c r="I28" s="13"/>
      <c r="J28" s="13"/>
      <c r="K28" s="13"/>
      <c r="L28" s="32">
        <f t="shared" si="0"/>
        <v>9.3719999999999999</v>
      </c>
      <c r="M28" s="33">
        <f t="shared" si="1"/>
        <v>3</v>
      </c>
      <c r="N28" s="33">
        <f t="shared" si="2"/>
        <v>3.9736632972610444E-2</v>
      </c>
      <c r="O28" s="33">
        <f t="shared" si="3"/>
        <v>0.42399309616528424</v>
      </c>
      <c r="P28" s="33" t="str">
        <f t="shared" si="4"/>
        <v>ОДНОРОДНЫЕ</v>
      </c>
      <c r="Q28" s="32">
        <f t="shared" si="5"/>
        <v>113869.8</v>
      </c>
    </row>
    <row r="29" spans="1:17" s="10" customFormat="1" ht="50.25" customHeight="1" x14ac:dyDescent="0.25">
      <c r="A29" s="23"/>
      <c r="B29" s="19" t="s">
        <v>33</v>
      </c>
      <c r="C29" s="19" t="s">
        <v>24</v>
      </c>
      <c r="D29" s="19">
        <v>120</v>
      </c>
      <c r="E29" s="13">
        <v>2893</v>
      </c>
      <c r="F29" s="13">
        <v>2894</v>
      </c>
      <c r="G29" s="13">
        <v>2891.83</v>
      </c>
      <c r="H29" s="13"/>
      <c r="I29" s="13"/>
      <c r="J29" s="13"/>
      <c r="K29" s="13"/>
      <c r="L29" s="32">
        <f t="shared" si="0"/>
        <v>2892.9433333333332</v>
      </c>
      <c r="M29" s="33">
        <f t="shared" si="1"/>
        <v>3</v>
      </c>
      <c r="N29" s="33">
        <f t="shared" si="2"/>
        <v>1.0861092639939198</v>
      </c>
      <c r="O29" s="33">
        <f t="shared" si="3"/>
        <v>3.7543399190694597E-2</v>
      </c>
      <c r="P29" s="33" t="str">
        <f t="shared" si="4"/>
        <v>ОДНОРОДНЫЕ</v>
      </c>
      <c r="Q29" s="32">
        <f t="shared" si="5"/>
        <v>347153.19999999995</v>
      </c>
    </row>
    <row r="30" spans="1:17" s="10" customFormat="1" ht="51" customHeight="1" x14ac:dyDescent="0.25">
      <c r="A30" s="23"/>
      <c r="B30" s="19" t="s">
        <v>34</v>
      </c>
      <c r="C30" s="19" t="s">
        <v>29</v>
      </c>
      <c r="D30" s="19">
        <v>125</v>
      </c>
      <c r="E30" s="13">
        <v>216.80799999999999</v>
      </c>
      <c r="F30" s="13">
        <v>217.892</v>
      </c>
      <c r="G30" s="13">
        <v>216.786</v>
      </c>
      <c r="H30" s="13"/>
      <c r="I30" s="13"/>
      <c r="J30" s="13"/>
      <c r="K30" s="13"/>
      <c r="L30" s="32">
        <f t="shared" si="0"/>
        <v>217.16200000000001</v>
      </c>
      <c r="M30" s="33">
        <f t="shared" si="1"/>
        <v>3</v>
      </c>
      <c r="N30" s="33">
        <f t="shared" si="2"/>
        <v>0.63229423530505091</v>
      </c>
      <c r="O30" s="33">
        <f t="shared" si="3"/>
        <v>0.29116246640989257</v>
      </c>
      <c r="P30" s="33" t="str">
        <f t="shared" si="4"/>
        <v>ОДНОРОДНЫЕ</v>
      </c>
      <c r="Q30" s="32">
        <f t="shared" si="5"/>
        <v>27145.25</v>
      </c>
    </row>
    <row r="31" spans="1:17" s="20" customFormat="1" ht="50.25" customHeight="1" x14ac:dyDescent="0.25">
      <c r="A31" s="23"/>
      <c r="B31" s="19" t="s">
        <v>39</v>
      </c>
      <c r="C31" s="19" t="s">
        <v>24</v>
      </c>
      <c r="D31" s="19">
        <v>40</v>
      </c>
      <c r="E31" s="13">
        <v>1593</v>
      </c>
      <c r="F31" s="13">
        <v>1600.97</v>
      </c>
      <c r="G31" s="13">
        <v>1592.76</v>
      </c>
      <c r="H31" s="13"/>
      <c r="I31" s="13"/>
      <c r="J31" s="13"/>
      <c r="K31" s="13"/>
      <c r="L31" s="32">
        <f t="shared" si="0"/>
        <v>1595.5766666666668</v>
      </c>
      <c r="M31" s="33">
        <f t="shared" si="1"/>
        <v>3</v>
      </c>
      <c r="N31" s="33">
        <f t="shared" si="2"/>
        <v>4.6723049272637915</v>
      </c>
      <c r="O31" s="33">
        <f t="shared" si="3"/>
        <v>0.29282860704053443</v>
      </c>
      <c r="P31" s="33" t="str">
        <f t="shared" si="4"/>
        <v>ОДНОРОДНЫЕ</v>
      </c>
      <c r="Q31" s="32">
        <f t="shared" si="5"/>
        <v>63823.066666666673</v>
      </c>
    </row>
    <row r="32" spans="1:17" ht="36.75" hidden="1" customHeight="1" x14ac:dyDescent="0.25">
      <c r="A32" s="23"/>
      <c r="B32" s="19"/>
      <c r="C32" s="19" t="s">
        <v>24</v>
      </c>
      <c r="D32" s="19"/>
      <c r="E32" s="13"/>
      <c r="F32" s="13"/>
      <c r="G32" s="13"/>
      <c r="H32" s="13"/>
      <c r="I32" s="13"/>
      <c r="J32" s="13"/>
      <c r="K32" s="13"/>
      <c r="L32" s="32" t="e">
        <f t="shared" si="0"/>
        <v>#DIV/0!</v>
      </c>
      <c r="M32" s="33">
        <f t="shared" si="1"/>
        <v>0</v>
      </c>
      <c r="N32" s="33" t="e">
        <f t="shared" si="2"/>
        <v>#DIV/0!</v>
      </c>
      <c r="O32" s="33" t="e">
        <f t="shared" si="3"/>
        <v>#DIV/0!</v>
      </c>
      <c r="P32" s="33" t="e">
        <f t="shared" si="4"/>
        <v>#DIV/0!</v>
      </c>
      <c r="Q32" s="32" t="e">
        <f t="shared" si="5"/>
        <v>#DIV/0!</v>
      </c>
    </row>
    <row r="33" spans="1:17" hidden="1" x14ac:dyDescent="0.25">
      <c r="A33" s="26"/>
      <c r="B33" s="19"/>
      <c r="C33" s="19" t="s">
        <v>24</v>
      </c>
      <c r="D33" s="19"/>
      <c r="E33" s="13"/>
      <c r="F33" s="13"/>
      <c r="G33" s="13"/>
      <c r="H33" s="13"/>
      <c r="I33" s="13"/>
      <c r="J33" s="13"/>
      <c r="K33" s="13"/>
      <c r="L33" s="32" t="e">
        <f t="shared" si="0"/>
        <v>#DIV/0!</v>
      </c>
      <c r="M33" s="33">
        <f t="shared" si="1"/>
        <v>0</v>
      </c>
      <c r="N33" s="33" t="e">
        <f t="shared" si="2"/>
        <v>#DIV/0!</v>
      </c>
      <c r="O33" s="33" t="e">
        <f t="shared" si="3"/>
        <v>#DIV/0!</v>
      </c>
      <c r="P33" s="33" t="e">
        <f t="shared" si="4"/>
        <v>#DIV/0!</v>
      </c>
      <c r="Q33" s="32" t="e">
        <f t="shared" si="5"/>
        <v>#DIV/0!</v>
      </c>
    </row>
    <row r="34" spans="1:17" hidden="1" x14ac:dyDescent="0.25">
      <c r="A34" s="26"/>
      <c r="B34" s="19"/>
      <c r="C34" s="19" t="s">
        <v>24</v>
      </c>
      <c r="D34" s="19"/>
      <c r="E34" s="13"/>
      <c r="F34" s="13"/>
      <c r="G34" s="13"/>
      <c r="H34" s="13"/>
      <c r="I34" s="13"/>
      <c r="J34" s="13"/>
      <c r="K34" s="13"/>
      <c r="L34" s="32" t="e">
        <f t="shared" si="0"/>
        <v>#DIV/0!</v>
      </c>
      <c r="M34" s="33">
        <f t="shared" si="1"/>
        <v>0</v>
      </c>
      <c r="N34" s="33" t="e">
        <f t="shared" si="2"/>
        <v>#DIV/0!</v>
      </c>
      <c r="O34" s="33" t="e">
        <f t="shared" si="3"/>
        <v>#DIV/0!</v>
      </c>
      <c r="P34" s="33" t="e">
        <f t="shared" si="4"/>
        <v>#DIV/0!</v>
      </c>
      <c r="Q34" s="32" t="e">
        <f t="shared" si="5"/>
        <v>#DIV/0!</v>
      </c>
    </row>
    <row r="35" spans="1:17" s="10" customFormat="1" ht="51" hidden="1" customHeight="1" x14ac:dyDescent="0.25">
      <c r="A35" s="33"/>
      <c r="B35" s="29"/>
      <c r="C35" s="19" t="s">
        <v>24</v>
      </c>
      <c r="D35" s="19"/>
      <c r="E35" s="13"/>
      <c r="F35" s="13"/>
      <c r="G35" s="13"/>
      <c r="H35" s="13"/>
      <c r="I35" s="13"/>
      <c r="J35" s="13"/>
      <c r="K35" s="13"/>
      <c r="L35" s="32" t="e">
        <f t="shared" si="0"/>
        <v>#DIV/0!</v>
      </c>
      <c r="M35" s="33">
        <f t="shared" si="1"/>
        <v>0</v>
      </c>
      <c r="N35" s="33" t="e">
        <f t="shared" si="2"/>
        <v>#DIV/0!</v>
      </c>
      <c r="O35" s="33" t="e">
        <f t="shared" si="3"/>
        <v>#DIV/0!</v>
      </c>
      <c r="P35" s="33" t="e">
        <f t="shared" si="4"/>
        <v>#DIV/0!</v>
      </c>
      <c r="Q35" s="32" t="e">
        <f t="shared" si="5"/>
        <v>#DIV/0!</v>
      </c>
    </row>
    <row r="36" spans="1:17" s="10" customFormat="1" ht="76.5" hidden="1" customHeight="1" x14ac:dyDescent="0.25">
      <c r="A36" s="33"/>
      <c r="B36" s="19"/>
      <c r="C36" s="19" t="s">
        <v>24</v>
      </c>
      <c r="D36" s="19"/>
      <c r="E36" s="13"/>
      <c r="F36" s="13"/>
      <c r="G36" s="13"/>
      <c r="H36" s="13"/>
      <c r="I36" s="13"/>
      <c r="J36" s="13"/>
      <c r="K36" s="13"/>
      <c r="L36" s="32" t="e">
        <f t="shared" si="0"/>
        <v>#DIV/0!</v>
      </c>
      <c r="M36" s="33">
        <f t="shared" si="1"/>
        <v>0</v>
      </c>
      <c r="N36" s="33" t="e">
        <f t="shared" si="2"/>
        <v>#DIV/0!</v>
      </c>
      <c r="O36" s="33" t="e">
        <f t="shared" si="3"/>
        <v>#DIV/0!</v>
      </c>
      <c r="P36" s="33" t="e">
        <f t="shared" si="4"/>
        <v>#DIV/0!</v>
      </c>
      <c r="Q36" s="32" t="e">
        <f t="shared" si="5"/>
        <v>#DIV/0!</v>
      </c>
    </row>
    <row r="37" spans="1:17" s="10" customFormat="1" ht="55.5" hidden="1" customHeight="1" x14ac:dyDescent="0.25">
      <c r="A37" s="33"/>
      <c r="B37" s="19"/>
      <c r="C37" s="19" t="s">
        <v>24</v>
      </c>
      <c r="D37" s="19"/>
      <c r="E37" s="13"/>
      <c r="F37" s="13"/>
      <c r="G37" s="13"/>
      <c r="H37" s="13"/>
      <c r="I37" s="13"/>
      <c r="J37" s="13"/>
      <c r="K37" s="13"/>
      <c r="L37" s="32" t="e">
        <f t="shared" si="0"/>
        <v>#DIV/0!</v>
      </c>
      <c r="M37" s="33">
        <f t="shared" si="1"/>
        <v>0</v>
      </c>
      <c r="N37" s="33" t="e">
        <f t="shared" si="2"/>
        <v>#DIV/0!</v>
      </c>
      <c r="O37" s="33" t="e">
        <f t="shared" si="3"/>
        <v>#DIV/0!</v>
      </c>
      <c r="P37" s="33" t="e">
        <f t="shared" si="4"/>
        <v>#DIV/0!</v>
      </c>
      <c r="Q37" s="32" t="e">
        <f t="shared" si="5"/>
        <v>#DIV/0!</v>
      </c>
    </row>
    <row r="38" spans="1:17" s="20" customFormat="1" ht="47.25" hidden="1" customHeight="1" x14ac:dyDescent="0.25">
      <c r="A38" s="33"/>
      <c r="B38" s="19"/>
      <c r="C38" s="19" t="s">
        <v>24</v>
      </c>
      <c r="D38" s="19"/>
      <c r="E38" s="13"/>
      <c r="F38" s="13"/>
      <c r="G38" s="13"/>
      <c r="H38" s="13"/>
      <c r="I38" s="13"/>
      <c r="J38" s="13"/>
      <c r="K38" s="13"/>
      <c r="L38" s="32" t="e">
        <f t="shared" si="0"/>
        <v>#DIV/0!</v>
      </c>
      <c r="M38" s="33">
        <f t="shared" si="1"/>
        <v>0</v>
      </c>
      <c r="N38" s="33" t="e">
        <f t="shared" si="2"/>
        <v>#DIV/0!</v>
      </c>
      <c r="O38" s="33" t="e">
        <f t="shared" si="3"/>
        <v>#DIV/0!</v>
      </c>
      <c r="P38" s="33" t="e">
        <f t="shared" si="4"/>
        <v>#DIV/0!</v>
      </c>
      <c r="Q38" s="32" t="e">
        <f t="shared" si="5"/>
        <v>#DIV/0!</v>
      </c>
    </row>
    <row r="39" spans="1:17" ht="36.75" hidden="1" customHeight="1" x14ac:dyDescent="0.25">
      <c r="A39" s="33"/>
      <c r="B39" s="19"/>
      <c r="C39" s="19" t="s">
        <v>24</v>
      </c>
      <c r="D39" s="19"/>
      <c r="E39" s="13"/>
      <c r="F39" s="13"/>
      <c r="G39" s="13"/>
      <c r="H39" s="13"/>
      <c r="I39" s="13"/>
      <c r="J39" s="13"/>
      <c r="K39" s="13"/>
      <c r="L39" s="32" t="e">
        <f t="shared" si="0"/>
        <v>#DIV/0!</v>
      </c>
      <c r="M39" s="33">
        <f t="shared" si="1"/>
        <v>0</v>
      </c>
      <c r="N39" s="33" t="e">
        <f t="shared" si="2"/>
        <v>#DIV/0!</v>
      </c>
      <c r="O39" s="33" t="e">
        <f t="shared" si="3"/>
        <v>#DIV/0!</v>
      </c>
      <c r="P39" s="33" t="e">
        <f t="shared" si="4"/>
        <v>#DIV/0!</v>
      </c>
      <c r="Q39" s="32" t="e">
        <f t="shared" si="5"/>
        <v>#DIV/0!</v>
      </c>
    </row>
    <row r="40" spans="1:17" s="10" customFormat="1" ht="48" customHeight="1" x14ac:dyDescent="0.25">
      <c r="A40" s="35"/>
      <c r="B40" s="29" t="s">
        <v>40</v>
      </c>
      <c r="C40" s="19" t="s">
        <v>24</v>
      </c>
      <c r="D40" s="19">
        <v>5</v>
      </c>
      <c r="E40" s="13">
        <v>240</v>
      </c>
      <c r="F40" s="13">
        <v>241.2</v>
      </c>
      <c r="G40" s="13">
        <v>239.54</v>
      </c>
      <c r="H40" s="13"/>
      <c r="I40" s="13"/>
      <c r="J40" s="13"/>
      <c r="K40" s="13"/>
      <c r="L40" s="34">
        <f t="shared" ref="L40:L46" si="6">AVERAGE(E40:K40)</f>
        <v>240.24666666666667</v>
      </c>
      <c r="M40" s="35">
        <f t="shared" ref="M40:M46" si="7">COUNT(E40:K40)</f>
        <v>3</v>
      </c>
      <c r="N40" s="35">
        <f t="shared" ref="N40:N46" si="8">STDEV(E40:K40)</f>
        <v>0.85704920123253614</v>
      </c>
      <c r="O40" s="35">
        <f t="shared" ref="O40:O46" si="9">N40/L40*100</f>
        <v>0.35673718729328308</v>
      </c>
      <c r="P40" s="35" t="str">
        <f t="shared" ref="P40:P46" si="10">IF(O40&lt;33,"ОДНОРОДНЫЕ","НЕОДНОРОДНЫЕ")</f>
        <v>ОДНОРОДНЫЕ</v>
      </c>
      <c r="Q40" s="34">
        <f t="shared" ref="Q40:Q46" si="11">D40*L40</f>
        <v>1201.2333333333333</v>
      </c>
    </row>
    <row r="41" spans="1:17" s="10" customFormat="1" ht="40.5" customHeight="1" x14ac:dyDescent="0.25">
      <c r="A41" s="35"/>
      <c r="B41" s="19" t="s">
        <v>41</v>
      </c>
      <c r="C41" s="19" t="s">
        <v>29</v>
      </c>
      <c r="D41" s="19">
        <v>6000</v>
      </c>
      <c r="E41" s="13">
        <v>32.22</v>
      </c>
      <c r="F41" s="13">
        <v>32.380000000000003</v>
      </c>
      <c r="G41" s="13">
        <v>32</v>
      </c>
      <c r="H41" s="13"/>
      <c r="I41" s="13"/>
      <c r="J41" s="13"/>
      <c r="K41" s="13"/>
      <c r="L41" s="34">
        <f t="shared" si="6"/>
        <v>32.199999999999996</v>
      </c>
      <c r="M41" s="35">
        <f t="shared" si="7"/>
        <v>3</v>
      </c>
      <c r="N41" s="35">
        <f t="shared" si="8"/>
        <v>0.19078784028339027</v>
      </c>
      <c r="O41" s="35">
        <f t="shared" si="9"/>
        <v>0.59250882075587052</v>
      </c>
      <c r="P41" s="35" t="str">
        <f t="shared" si="10"/>
        <v>ОДНОРОДНЫЕ</v>
      </c>
      <c r="Q41" s="34">
        <f t="shared" si="11"/>
        <v>193199.99999999997</v>
      </c>
    </row>
    <row r="42" spans="1:17" s="10" customFormat="1" ht="42" customHeight="1" x14ac:dyDescent="0.25">
      <c r="A42" s="35"/>
      <c r="B42" s="19" t="s">
        <v>42</v>
      </c>
      <c r="C42" s="19" t="s">
        <v>24</v>
      </c>
      <c r="D42" s="19">
        <v>250</v>
      </c>
      <c r="E42" s="13">
        <v>37.1</v>
      </c>
      <c r="F42" s="13">
        <v>37.29</v>
      </c>
      <c r="G42" s="13">
        <v>36.880000000000003</v>
      </c>
      <c r="H42" s="13"/>
      <c r="I42" s="13"/>
      <c r="J42" s="13"/>
      <c r="K42" s="13"/>
      <c r="L42" s="34">
        <f t="shared" si="6"/>
        <v>37.090000000000003</v>
      </c>
      <c r="M42" s="35">
        <f t="shared" si="7"/>
        <v>3</v>
      </c>
      <c r="N42" s="35">
        <f t="shared" si="8"/>
        <v>0.20518284528683023</v>
      </c>
      <c r="O42" s="35">
        <f t="shared" si="9"/>
        <v>0.55320260255279108</v>
      </c>
      <c r="P42" s="35" t="str">
        <f t="shared" si="10"/>
        <v>ОДНОРОДНЫЕ</v>
      </c>
      <c r="Q42" s="34">
        <f t="shared" si="11"/>
        <v>9272.5</v>
      </c>
    </row>
    <row r="43" spans="1:17" s="20" customFormat="1" ht="41.25" hidden="1" customHeight="1" x14ac:dyDescent="0.25">
      <c r="A43" s="35"/>
      <c r="B43" s="19"/>
      <c r="C43" s="19" t="s">
        <v>24</v>
      </c>
      <c r="D43" s="19"/>
      <c r="E43" s="13"/>
      <c r="F43" s="13"/>
      <c r="G43" s="13"/>
      <c r="H43" s="13"/>
      <c r="I43" s="13"/>
      <c r="J43" s="13"/>
      <c r="K43" s="13"/>
      <c r="L43" s="34" t="e">
        <f t="shared" si="6"/>
        <v>#DIV/0!</v>
      </c>
      <c r="M43" s="35">
        <f t="shared" si="7"/>
        <v>0</v>
      </c>
      <c r="N43" s="35" t="e">
        <f t="shared" si="8"/>
        <v>#DIV/0!</v>
      </c>
      <c r="O43" s="35" t="e">
        <f t="shared" si="9"/>
        <v>#DIV/0!</v>
      </c>
      <c r="P43" s="35" t="e">
        <f t="shared" si="10"/>
        <v>#DIV/0!</v>
      </c>
      <c r="Q43" s="34" t="e">
        <f t="shared" si="11"/>
        <v>#DIV/0!</v>
      </c>
    </row>
    <row r="44" spans="1:17" s="10" customFormat="1" ht="42" hidden="1" customHeight="1" x14ac:dyDescent="0.25">
      <c r="A44" s="35"/>
      <c r="B44" s="19"/>
      <c r="C44" s="19" t="s">
        <v>24</v>
      </c>
      <c r="D44" s="19"/>
      <c r="E44" s="13"/>
      <c r="F44" s="13"/>
      <c r="G44" s="13"/>
      <c r="H44" s="13"/>
      <c r="I44" s="13"/>
      <c r="J44" s="13"/>
      <c r="K44" s="13"/>
      <c r="L44" s="34" t="e">
        <f t="shared" si="6"/>
        <v>#DIV/0!</v>
      </c>
      <c r="M44" s="35">
        <f t="shared" si="7"/>
        <v>0</v>
      </c>
      <c r="N44" s="35" t="e">
        <f t="shared" si="8"/>
        <v>#DIV/0!</v>
      </c>
      <c r="O44" s="35" t="e">
        <f t="shared" si="9"/>
        <v>#DIV/0!</v>
      </c>
      <c r="P44" s="35" t="e">
        <f t="shared" si="10"/>
        <v>#DIV/0!</v>
      </c>
      <c r="Q44" s="34" t="e">
        <f t="shared" si="11"/>
        <v>#DIV/0!</v>
      </c>
    </row>
    <row r="45" spans="1:17" s="20" customFormat="1" ht="36.75" hidden="1" customHeight="1" x14ac:dyDescent="0.25">
      <c r="A45" s="35"/>
      <c r="B45" s="19"/>
      <c r="C45" s="19" t="s">
        <v>24</v>
      </c>
      <c r="D45" s="19"/>
      <c r="E45" s="13"/>
      <c r="F45" s="13"/>
      <c r="G45" s="13"/>
      <c r="H45" s="13"/>
      <c r="I45" s="13"/>
      <c r="J45" s="13"/>
      <c r="K45" s="13"/>
      <c r="L45" s="34" t="e">
        <f t="shared" si="6"/>
        <v>#DIV/0!</v>
      </c>
      <c r="M45" s="35">
        <f t="shared" si="7"/>
        <v>0</v>
      </c>
      <c r="N45" s="35" t="e">
        <f t="shared" si="8"/>
        <v>#DIV/0!</v>
      </c>
      <c r="O45" s="35" t="e">
        <f t="shared" si="9"/>
        <v>#DIV/0!</v>
      </c>
      <c r="P45" s="35" t="e">
        <f t="shared" si="10"/>
        <v>#DIV/0!</v>
      </c>
      <c r="Q45" s="34" t="e">
        <f t="shared" si="11"/>
        <v>#DIV/0!</v>
      </c>
    </row>
    <row r="46" spans="1:17" s="20" customFormat="1" ht="36.75" hidden="1" customHeight="1" x14ac:dyDescent="0.25">
      <c r="A46" s="35"/>
      <c r="B46" s="19"/>
      <c r="C46" s="19" t="s">
        <v>24</v>
      </c>
      <c r="D46" s="19"/>
      <c r="E46" s="13"/>
      <c r="F46" s="13"/>
      <c r="G46" s="13"/>
      <c r="H46" s="13"/>
      <c r="I46" s="13"/>
      <c r="J46" s="13"/>
      <c r="K46" s="13"/>
      <c r="L46" s="34" t="e">
        <f t="shared" si="6"/>
        <v>#DIV/0!</v>
      </c>
      <c r="M46" s="35">
        <f t="shared" si="7"/>
        <v>0</v>
      </c>
      <c r="N46" s="35" t="e">
        <f t="shared" si="8"/>
        <v>#DIV/0!</v>
      </c>
      <c r="O46" s="35" t="e">
        <f t="shared" si="9"/>
        <v>#DIV/0!</v>
      </c>
      <c r="P46" s="35" t="e">
        <f t="shared" si="10"/>
        <v>#DIV/0!</v>
      </c>
      <c r="Q46" s="34" t="e">
        <f t="shared" si="11"/>
        <v>#DIV/0!</v>
      </c>
    </row>
    <row r="48" spans="1:17" s="10" customFormat="1" ht="14.45" customHeight="1" x14ac:dyDescent="0.25">
      <c r="A48" s="46" t="s">
        <v>53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</row>
    <row r="49" spans="1:17" s="10" customFormat="1" ht="18.7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</row>
    <row r="50" spans="1:17" x14ac:dyDescent="0.25">
      <c r="A50" s="48" t="s">
        <v>46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1:17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3" spans="1:17" x14ac:dyDescent="0.25">
      <c r="A53" s="48" t="s">
        <v>54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</sheetData>
  <mergeCells count="17">
    <mergeCell ref="A50:Q51"/>
    <mergeCell ref="A53:O53"/>
    <mergeCell ref="N12:O12"/>
    <mergeCell ref="B14:P14"/>
    <mergeCell ref="D15:L15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B18:B19"/>
    <mergeCell ref="C18:D18"/>
    <mergeCell ref="A48:Q49"/>
  </mergeCells>
  <conditionalFormatting sqref="P20:P43">
    <cfRule type="containsText" dxfId="83" priority="88" operator="containsText" text="НЕ">
      <formula>NOT(ISERROR(SEARCH("НЕ",P20)))</formula>
    </cfRule>
    <cfRule type="containsText" dxfId="82" priority="89" operator="containsText" text="ОДНОРОДНЫЕ">
      <formula>NOT(ISERROR(SEARCH("ОДНОРОДНЫЕ",P20)))</formula>
    </cfRule>
    <cfRule type="containsText" dxfId="81" priority="90" operator="containsText" text="НЕОДНОРОДНЫЕ">
      <formula>NOT(ISERROR(SEARCH("НЕОДНОРОДНЫЕ",P20)))</formula>
    </cfRule>
  </conditionalFormatting>
  <conditionalFormatting sqref="P20:P43">
    <cfRule type="containsText" dxfId="80" priority="85" operator="containsText" text="НЕОДНОРОДНЫЕ">
      <formula>NOT(ISERROR(SEARCH("НЕОДНОРОДНЫЕ",P20)))</formula>
    </cfRule>
    <cfRule type="containsText" dxfId="79" priority="86" operator="containsText" text="ОДНОРОДНЫЕ">
      <formula>NOT(ISERROR(SEARCH("ОДНОРОДНЫЕ",P20)))</formula>
    </cfRule>
    <cfRule type="containsText" dxfId="78" priority="87" operator="containsText" text="НЕОДНОРОДНЫЕ">
      <formula>NOT(ISERROR(SEARCH("НЕОДНОРОДНЫЕ",P20)))</formula>
    </cfRule>
  </conditionalFormatting>
  <conditionalFormatting sqref="P27:P30">
    <cfRule type="containsText" dxfId="77" priority="76" operator="containsText" text="НЕ">
      <formula>NOT(ISERROR(SEARCH("НЕ",P27)))</formula>
    </cfRule>
    <cfRule type="containsText" dxfId="76" priority="77" operator="containsText" text="ОДНОРОДНЫЕ">
      <formula>NOT(ISERROR(SEARCH("ОДНОРОДНЫЕ",P27)))</formula>
    </cfRule>
    <cfRule type="containsText" dxfId="75" priority="78" operator="containsText" text="НЕОДНОРОДНЫЕ">
      <formula>NOT(ISERROR(SEARCH("НЕОДНОРОДНЫЕ",P27)))</formula>
    </cfRule>
  </conditionalFormatting>
  <conditionalFormatting sqref="P27:P30">
    <cfRule type="containsText" dxfId="74" priority="73" operator="containsText" text="НЕОДНОРОДНЫЕ">
      <formula>NOT(ISERROR(SEARCH("НЕОДНОРОДНЫЕ",P27)))</formula>
    </cfRule>
    <cfRule type="containsText" dxfId="73" priority="74" operator="containsText" text="ОДНОРОДНЫЕ">
      <formula>NOT(ISERROR(SEARCH("ОДНОРОДНЫЕ",P27)))</formula>
    </cfRule>
    <cfRule type="containsText" dxfId="72" priority="75" operator="containsText" text="НЕОДНОРОДНЫЕ">
      <formula>NOT(ISERROR(SEARCH("НЕОДНОРОДНЫЕ",P27)))</formula>
    </cfRule>
  </conditionalFormatting>
  <conditionalFormatting sqref="P31:P32">
    <cfRule type="containsText" dxfId="71" priority="70" operator="containsText" text="НЕ">
      <formula>NOT(ISERROR(SEARCH("НЕ",P31)))</formula>
    </cfRule>
    <cfRule type="containsText" dxfId="70" priority="71" operator="containsText" text="ОДНОРОДНЫЕ">
      <formula>NOT(ISERROR(SEARCH("ОДНОРОДНЫЕ",P31)))</formula>
    </cfRule>
    <cfRule type="containsText" dxfId="69" priority="72" operator="containsText" text="НЕОДНОРОДНЫЕ">
      <formula>NOT(ISERROR(SEARCH("НЕОДНОРОДНЫЕ",P31)))</formula>
    </cfRule>
  </conditionalFormatting>
  <conditionalFormatting sqref="P31:P32">
    <cfRule type="containsText" dxfId="68" priority="67" operator="containsText" text="НЕОДНОРОДНЫЕ">
      <formula>NOT(ISERROR(SEARCH("НЕОДНОРОДНЫЕ",P31)))</formula>
    </cfRule>
    <cfRule type="containsText" dxfId="67" priority="68" operator="containsText" text="ОДНОРОДНЫЕ">
      <formula>NOT(ISERROR(SEARCH("ОДНОРОДНЫЕ",P31)))</formula>
    </cfRule>
    <cfRule type="containsText" dxfId="66" priority="69" operator="containsText" text="НЕОДНОРОДНЫЕ">
      <formula>NOT(ISERROR(SEARCH("НЕОДНОРОДНЫЕ",P31)))</formula>
    </cfRule>
  </conditionalFormatting>
  <conditionalFormatting sqref="P33">
    <cfRule type="containsText" dxfId="65" priority="64" operator="containsText" text="НЕ">
      <formula>NOT(ISERROR(SEARCH("НЕ",P33)))</formula>
    </cfRule>
    <cfRule type="containsText" dxfId="64" priority="65" operator="containsText" text="ОДНОРОДНЫЕ">
      <formula>NOT(ISERROR(SEARCH("ОДНОРОДНЫЕ",P33)))</formula>
    </cfRule>
    <cfRule type="containsText" dxfId="63" priority="66" operator="containsText" text="НЕОДНОРОДНЫЕ">
      <formula>NOT(ISERROR(SEARCH("НЕОДНОРОДНЫЕ",P33)))</formula>
    </cfRule>
  </conditionalFormatting>
  <conditionalFormatting sqref="P33">
    <cfRule type="containsText" dxfId="62" priority="61" operator="containsText" text="НЕОДНОРОДНЫЕ">
      <formula>NOT(ISERROR(SEARCH("НЕОДНОРОДНЫЕ",P33)))</formula>
    </cfRule>
    <cfRule type="containsText" dxfId="61" priority="62" operator="containsText" text="ОДНОРОДНЫЕ">
      <formula>NOT(ISERROR(SEARCH("ОДНОРОДНЫЕ",P33)))</formula>
    </cfRule>
    <cfRule type="containsText" dxfId="60" priority="63" operator="containsText" text="НЕОДНОРОДНЫЕ">
      <formula>NOT(ISERROR(SEARCH("НЕОДНОРОДНЫЕ",P33)))</formula>
    </cfRule>
  </conditionalFormatting>
  <conditionalFormatting sqref="P34:P35">
    <cfRule type="containsText" dxfId="59" priority="58" operator="containsText" text="НЕ">
      <formula>NOT(ISERROR(SEARCH("НЕ",P34)))</formula>
    </cfRule>
    <cfRule type="containsText" dxfId="58" priority="59" operator="containsText" text="ОДНОРОДНЫЕ">
      <formula>NOT(ISERROR(SEARCH("ОДНОРОДНЫЕ",P34)))</formula>
    </cfRule>
    <cfRule type="containsText" dxfId="57" priority="60" operator="containsText" text="НЕОДНОРОДНЫЕ">
      <formula>NOT(ISERROR(SEARCH("НЕОДНОРОДНЫЕ",P34)))</formula>
    </cfRule>
  </conditionalFormatting>
  <conditionalFormatting sqref="P34:P35">
    <cfRule type="containsText" dxfId="56" priority="55" operator="containsText" text="НЕОДНОРОДНЫЕ">
      <formula>NOT(ISERROR(SEARCH("НЕОДНОРОДНЫЕ",P34)))</formula>
    </cfRule>
    <cfRule type="containsText" dxfId="55" priority="56" operator="containsText" text="ОДНОРОДНЫЕ">
      <formula>NOT(ISERROR(SEARCH("ОДНОРОДНЫЕ",P34)))</formula>
    </cfRule>
    <cfRule type="containsText" dxfId="54" priority="57" operator="containsText" text="НЕОДНОРОДНЫЕ">
      <formula>NOT(ISERROR(SEARCH("НЕОДНОРОДНЫЕ",P34)))</formula>
    </cfRule>
  </conditionalFormatting>
  <conditionalFormatting sqref="P35:P37">
    <cfRule type="containsText" dxfId="53" priority="52" operator="containsText" text="НЕ">
      <formula>NOT(ISERROR(SEARCH("НЕ",P35)))</formula>
    </cfRule>
    <cfRule type="containsText" dxfId="52" priority="53" operator="containsText" text="ОДНОРОДНЫЕ">
      <formula>NOT(ISERROR(SEARCH("ОДНОРОДНЫЕ",P35)))</formula>
    </cfRule>
    <cfRule type="containsText" dxfId="51" priority="54" operator="containsText" text="НЕОДНОРОДНЫЕ">
      <formula>NOT(ISERROR(SEARCH("НЕОДНОРОДНЫЕ",P35)))</formula>
    </cfRule>
  </conditionalFormatting>
  <conditionalFormatting sqref="P35:P37">
    <cfRule type="containsText" dxfId="50" priority="49" operator="containsText" text="НЕОДНОРОДНЫЕ">
      <formula>NOT(ISERROR(SEARCH("НЕОДНОРОДНЫЕ",P35)))</formula>
    </cfRule>
    <cfRule type="containsText" dxfId="49" priority="50" operator="containsText" text="ОДНОРОДНЫЕ">
      <formula>NOT(ISERROR(SEARCH("ОДНОРОДНЫЕ",P35)))</formula>
    </cfRule>
    <cfRule type="containsText" dxfId="48" priority="51" operator="containsText" text="НЕОДНОРОДНЫЕ">
      <formula>NOT(ISERROR(SEARCH("НЕОДНОРОДНЫЕ",P35)))</formula>
    </cfRule>
  </conditionalFormatting>
  <conditionalFormatting sqref="P38:P39">
    <cfRule type="containsText" dxfId="47" priority="46" operator="containsText" text="НЕ">
      <formula>NOT(ISERROR(SEARCH("НЕ",P38)))</formula>
    </cfRule>
    <cfRule type="containsText" dxfId="46" priority="47" operator="containsText" text="ОДНОРОДНЫЕ">
      <formula>NOT(ISERROR(SEARCH("ОДНОРОДНЫЕ",P38)))</formula>
    </cfRule>
    <cfRule type="containsText" dxfId="45" priority="48" operator="containsText" text="НЕОДНОРОДНЫЕ">
      <formula>NOT(ISERROR(SEARCH("НЕОДНОРОДНЫЕ",P38)))</formula>
    </cfRule>
  </conditionalFormatting>
  <conditionalFormatting sqref="P38:P39">
    <cfRule type="containsText" dxfId="44" priority="43" operator="containsText" text="НЕОДНОРОДНЫЕ">
      <formula>NOT(ISERROR(SEARCH("НЕОДНОРОДНЫЕ",P38)))</formula>
    </cfRule>
    <cfRule type="containsText" dxfId="43" priority="44" operator="containsText" text="ОДНОРОДНЫЕ">
      <formula>NOT(ISERROR(SEARCH("ОДНОРОДНЫЕ",P38)))</formula>
    </cfRule>
    <cfRule type="containsText" dxfId="42" priority="45" operator="containsText" text="НЕОДНОРОДНЫЕ">
      <formula>NOT(ISERROR(SEARCH("НЕОДНОРОДНЫЕ",P38)))</formula>
    </cfRule>
  </conditionalFormatting>
  <conditionalFormatting sqref="P40:P42">
    <cfRule type="containsText" dxfId="41" priority="40" operator="containsText" text="НЕ">
      <formula>NOT(ISERROR(SEARCH("НЕ",P40)))</formula>
    </cfRule>
    <cfRule type="containsText" dxfId="40" priority="41" operator="containsText" text="ОДНОРОДНЫЕ">
      <formula>NOT(ISERROR(SEARCH("ОДНОРОДНЫЕ",P40)))</formula>
    </cfRule>
    <cfRule type="containsText" dxfId="39" priority="42" operator="containsText" text="НЕОДНОРОДНЫЕ">
      <formula>NOT(ISERROR(SEARCH("НЕОДНОРОДНЫЕ",P40)))</formula>
    </cfRule>
  </conditionalFormatting>
  <conditionalFormatting sqref="P40:P42">
    <cfRule type="containsText" dxfId="38" priority="37" operator="containsText" text="НЕОДНОРОДНЫЕ">
      <formula>NOT(ISERROR(SEARCH("НЕОДНОРОДНЫЕ",P40)))</formula>
    </cfRule>
    <cfRule type="containsText" dxfId="37" priority="38" operator="containsText" text="ОДНОРОДНЫЕ">
      <formula>NOT(ISERROR(SEARCH("ОДНОРОДНЫЕ",P40)))</formula>
    </cfRule>
    <cfRule type="containsText" dxfId="36" priority="39" operator="containsText" text="НЕОДНОРОДНЫЕ">
      <formula>NOT(ISERROR(SEARCH("НЕОДНОРОДНЫЕ",P40)))</formula>
    </cfRule>
  </conditionalFormatting>
  <conditionalFormatting sqref="P43">
    <cfRule type="containsText" dxfId="35" priority="34" operator="containsText" text="НЕ">
      <formula>NOT(ISERROR(SEARCH("НЕ",P43)))</formula>
    </cfRule>
    <cfRule type="containsText" dxfId="34" priority="35" operator="containsText" text="ОДНОРОДНЫЕ">
      <formula>NOT(ISERROR(SEARCH("ОДНОРОДНЫЕ",P43)))</formula>
    </cfRule>
    <cfRule type="containsText" dxfId="33" priority="36" operator="containsText" text="НЕОДНОРОДНЫЕ">
      <formula>NOT(ISERROR(SEARCH("НЕОДНОРОДНЫЕ",P43)))</formula>
    </cfRule>
  </conditionalFormatting>
  <conditionalFormatting sqref="P43">
    <cfRule type="containsText" dxfId="32" priority="31" operator="containsText" text="НЕОДНОРОДНЫЕ">
      <formula>NOT(ISERROR(SEARCH("НЕОДНОРОДНЫЕ",P43)))</formula>
    </cfRule>
    <cfRule type="containsText" dxfId="31" priority="32" operator="containsText" text="ОДНОРОДНЫЕ">
      <formula>NOT(ISERROR(SEARCH("ОДНОРОДНЫЕ",P43)))</formula>
    </cfRule>
    <cfRule type="containsText" dxfId="30" priority="33" operator="containsText" text="НЕОДНОРОДНЫЕ">
      <formula>NOT(ISERROR(SEARCH("НЕОДНОРОДНЫЕ",P43)))</formula>
    </cfRule>
  </conditionalFormatting>
  <conditionalFormatting sqref="P44:P45">
    <cfRule type="containsText" dxfId="29" priority="28" operator="containsText" text="НЕ">
      <formula>NOT(ISERROR(SEARCH("НЕ",P44)))</formula>
    </cfRule>
    <cfRule type="containsText" dxfId="28" priority="29" operator="containsText" text="ОДНОРОДНЫЕ">
      <formula>NOT(ISERROR(SEARCH("ОДНОРОДНЫЕ",P44)))</formula>
    </cfRule>
    <cfRule type="containsText" dxfId="27" priority="30" operator="containsText" text="НЕОДНОРОДНЫЕ">
      <formula>NOT(ISERROR(SEARCH("НЕОДНОРОДНЫЕ",P44)))</formula>
    </cfRule>
  </conditionalFormatting>
  <conditionalFormatting sqref="P44:P45">
    <cfRule type="containsText" dxfId="26" priority="25" operator="containsText" text="НЕОДНОРОДНЫЕ">
      <formula>NOT(ISERROR(SEARCH("НЕОДНОРОДНЫЕ",P44)))</formula>
    </cfRule>
    <cfRule type="containsText" dxfId="25" priority="26" operator="containsText" text="ОДНОРОДНЫЕ">
      <formula>NOT(ISERROR(SEARCH("ОДНОРОДНЫЕ",P44)))</formula>
    </cfRule>
    <cfRule type="containsText" dxfId="24" priority="27" operator="containsText" text="НЕОДНОРОДНЫЕ">
      <formula>NOT(ISERROR(SEARCH("НЕОДНОРОДНЫЕ",P44)))</formula>
    </cfRule>
  </conditionalFormatting>
  <conditionalFormatting sqref="P44">
    <cfRule type="containsText" dxfId="23" priority="22" operator="containsText" text="НЕ">
      <formula>NOT(ISERROR(SEARCH("НЕ",P44)))</formula>
    </cfRule>
    <cfRule type="containsText" dxfId="22" priority="23" operator="containsText" text="ОДНОРОДНЫЕ">
      <formula>NOT(ISERROR(SEARCH("ОДНОРОДНЫЕ",P44)))</formula>
    </cfRule>
    <cfRule type="containsText" dxfId="21" priority="24" operator="containsText" text="НЕОДНОРОДНЫЕ">
      <formula>NOT(ISERROR(SEARCH("НЕОДНОРОДНЫЕ",P44)))</formula>
    </cfRule>
  </conditionalFormatting>
  <conditionalFormatting sqref="P44">
    <cfRule type="containsText" dxfId="20" priority="19" operator="containsText" text="НЕОДНОРОДНЫЕ">
      <formula>NOT(ISERROR(SEARCH("НЕОДНОРОДНЫЕ",P44)))</formula>
    </cfRule>
    <cfRule type="containsText" dxfId="19" priority="20" operator="containsText" text="ОДНОРОДНЫЕ">
      <formula>NOT(ISERROR(SEARCH("ОДНОРОДНЫЕ",P44)))</formula>
    </cfRule>
    <cfRule type="containsText" dxfId="18" priority="21" operator="containsText" text="НЕОДНОРОДНЫЕ">
      <formula>NOT(ISERROR(SEARCH("НЕОДНОРОДНЫЕ",P44)))</formula>
    </cfRule>
  </conditionalFormatting>
  <conditionalFormatting sqref="P45">
    <cfRule type="containsText" dxfId="17" priority="16" operator="containsText" text="НЕ">
      <formula>NOT(ISERROR(SEARCH("НЕ",P45)))</formula>
    </cfRule>
    <cfRule type="containsText" dxfId="16" priority="17" operator="containsText" text="ОДНОРОДНЫЕ">
      <formula>NOT(ISERROR(SEARCH("ОДНОРОДНЫЕ",P45)))</formula>
    </cfRule>
    <cfRule type="containsText" dxfId="15" priority="18" operator="containsText" text="НЕОДНОРОДНЫЕ">
      <formula>NOT(ISERROR(SEARCH("НЕОДНОРОДНЫЕ",P45)))</formula>
    </cfRule>
  </conditionalFormatting>
  <conditionalFormatting sqref="P45">
    <cfRule type="containsText" dxfId="14" priority="13" operator="containsText" text="НЕОДНОРОДНЫЕ">
      <formula>NOT(ISERROR(SEARCH("НЕОДНОРОДНЫЕ",P45)))</formula>
    </cfRule>
    <cfRule type="containsText" dxfId="13" priority="14" operator="containsText" text="ОДНОРОДНЫЕ">
      <formula>NOT(ISERROR(SEARCH("ОДНОРОДНЫЕ",P45)))</formula>
    </cfRule>
    <cfRule type="containsText" dxfId="12" priority="15" operator="containsText" text="НЕОДНОРОДНЫЕ">
      <formula>NOT(ISERROR(SEARCH("НЕОДНОРОДНЫЕ",P45)))</formula>
    </cfRule>
  </conditionalFormatting>
  <conditionalFormatting sqref="P46">
    <cfRule type="containsText" dxfId="11" priority="10" operator="containsText" text="НЕ">
      <formula>NOT(ISERROR(SEARCH("НЕ",P46)))</formula>
    </cfRule>
    <cfRule type="containsText" dxfId="10" priority="11" operator="containsText" text="ОДНОРОДНЫЕ">
      <formula>NOT(ISERROR(SEARCH("ОДНОРОДНЫЕ",P46)))</formula>
    </cfRule>
    <cfRule type="containsText" dxfId="9" priority="12" operator="containsText" text="НЕОДНОРОДНЫЕ">
      <formula>NOT(ISERROR(SEARCH("НЕОДНОРОДНЫЕ",P46)))</formula>
    </cfRule>
  </conditionalFormatting>
  <conditionalFormatting sqref="P46">
    <cfRule type="containsText" dxfId="8" priority="7" operator="containsText" text="НЕОДНОРОДНЫЕ">
      <formula>NOT(ISERROR(SEARCH("НЕОДНОРОДНЫЕ",P46)))</formula>
    </cfRule>
    <cfRule type="containsText" dxfId="7" priority="8" operator="containsText" text="ОДНОРОДНЫЕ">
      <formula>NOT(ISERROR(SEARCH("ОДНОРОДНЫЕ",P46)))</formula>
    </cfRule>
    <cfRule type="containsText" dxfId="6" priority="9" operator="containsText" text="НЕОДНОРОДНЫЕ">
      <formula>NOT(ISERROR(SEARCH("НЕОДНОРОДНЫЕ",P46)))</formula>
    </cfRule>
  </conditionalFormatting>
  <conditionalFormatting sqref="P46">
    <cfRule type="containsText" dxfId="5" priority="4" operator="containsText" text="НЕ">
      <formula>NOT(ISERROR(SEARCH("НЕ",P46)))</formula>
    </cfRule>
    <cfRule type="containsText" dxfId="4" priority="5" operator="containsText" text="ОДНОРОДНЫЕ">
      <formula>NOT(ISERROR(SEARCH("ОДНОРОДНЫЕ",P46)))</formula>
    </cfRule>
    <cfRule type="containsText" dxfId="3" priority="6" operator="containsText" text="НЕОДНОРОДНЫЕ">
      <formula>NOT(ISERROR(SEARCH("НЕОДНОРОДНЫЕ",P46)))</formula>
    </cfRule>
  </conditionalFormatting>
  <conditionalFormatting sqref="P46">
    <cfRule type="containsText" dxfId="2" priority="1" operator="containsText" text="НЕОДНОРОДНЫЕ">
      <formula>NOT(ISERROR(SEARCH("НЕОДНОРОДНЫЕ",P46)))</formula>
    </cfRule>
    <cfRule type="containsText" dxfId="1" priority="2" operator="containsText" text="ОДНОРОДНЫЕ">
      <formula>NOT(ISERROR(SEARCH("ОДНОРОДНЫЕ",P46)))</formula>
    </cfRule>
    <cfRule type="containsText" dxfId="0" priority="3" operator="containsText" text="НЕОДНОРОДНЫЕ">
      <formula>NOT(ISERROR(SEARCH("НЕОДНОРОДНЫЕ",P46)))</formula>
    </cfRule>
  </conditionalFormatting>
  <pageMargins left="0.31496062992125984" right="0.19685039370078741" top="0.35433070866141736" bottom="0.35433070866141736" header="0.11811023622047245" footer="0.11811023622047245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2022-02-14T06:48:08Z</dcterms:modified>
</cp:coreProperties>
</file>