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20" i="1" l="1"/>
  <c r="G20" i="1"/>
  <c r="F20" i="1"/>
  <c r="L19" i="1"/>
  <c r="K19" i="1"/>
  <c r="J19" i="1"/>
  <c r="O19" i="1" s="1"/>
  <c r="K20" i="1" l="1"/>
  <c r="L20" i="1"/>
  <c r="J20" i="1"/>
  <c r="O20" i="1" s="1"/>
  <c r="M19" i="1"/>
  <c r="N19" i="1" s="1"/>
  <c r="C16" i="1" l="1"/>
  <c r="M20" i="1"/>
  <c r="N20" i="1" s="1"/>
</calcChain>
</file>

<file path=xl/sharedStrings.xml><?xml version="1.0" encoding="utf-8"?>
<sst xmlns="http://schemas.openxmlformats.org/spreadsheetml/2006/main" count="41" uniqueCount="37">
  <si>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</si>
  <si>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</si>
  <si>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</si>
  <si>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</si>
  <si>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</si>
  <si>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</si>
  <si>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</si>
  <si>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</si>
  <si>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</si>
  <si>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</si>
  <si>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</si>
  <si>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</si>
  <si>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</si>
  <si>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</si>
  <si>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</si>
  <si>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</si>
  <si>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</si>
  <si>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</si>
  <si>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</si>
  <si>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</si>
  <si>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</si>
  <si>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</si>
  <si>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</si>
  <si>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</si>
  <si>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</si>
  <si>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шт</t>
  </si>
  <si>
    <t>ИТОГО:</t>
  </si>
  <si>
    <t>Яйцо куриное диетическое      1 категории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</si>
  <si>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</si>
  <si>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к Извещению о проведении закупки</t>
  </si>
  <si>
    <t>Приложение № 4</t>
  </si>
  <si>
    <t>№ 171-22</t>
  </si>
  <si>
    <t>Исходя из имеющегося у Заказчика объёма финансового обеспечения для осуществления закупки НМЦД устанавливается в размере  157 350,00 рублей (сто пятьдесят семь тысяч триста пятьдесят рублей ноль копеек)</t>
  </si>
  <si>
    <t>КП вх.б/н от 11.04.2021</t>
  </si>
  <si>
    <t>КП вх.б/н от 22.08.2021</t>
  </si>
  <si>
    <t>КП вх.б/н от 10.08.2021</t>
  </si>
  <si>
    <t>на поставку яиц куринных диетических 1 категории путем запроса котировок в электронной форме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</si>
</sst>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tabSelected="1" zoomScale="85" zoomScaleNormal="85" zoomScalePageLayoutView="70" workbookViewId="0">
      <selection activeCell="K12" sqref="K12"/>
    </sheetView>
  </sheetViews>
  <sheetFormatPr defaultColWidth="9.140625" defaultRowHeight="15" x14ac:dyDescent="0.25"/>
  <cols>
    <col min="1" max="1" width="9.140625" style="2"/>
    <col min="2" max="2" width="27.28515625" style="2" customWidth="1"/>
    <col min="3" max="3" width="9.140625" style="2"/>
    <col min="4" max="4" width="9.140625" style="12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">
      <c r="O1" s="14" t="s">
        <v>30</v>
      </c>
    </row>
    <row r="2" spans="1:15" x14ac:dyDescent="0.2">
      <c r="A2" s="11"/>
      <c r="B2" s="11"/>
      <c r="C2" s="11"/>
      <c r="K2" s="11"/>
      <c r="L2" s="11"/>
      <c r="M2" s="11"/>
      <c r="N2" s="11"/>
      <c r="O2" s="14" t="s">
        <v>29</v>
      </c>
    </row>
    <row r="3" spans="1:15" x14ac:dyDescent="0.2">
      <c r="A3" s="11"/>
      <c r="B3" s="11"/>
      <c r="C3" s="11"/>
      <c r="K3" s="11"/>
      <c r="L3" s="11"/>
      <c r="M3" s="11"/>
      <c r="N3" s="11"/>
      <c r="O3" s="14" t="s">
        <v>36</v>
      </c>
    </row>
    <row r="4" spans="1:15" x14ac:dyDescent="0.2">
      <c r="A4" s="11"/>
      <c r="B4" s="11"/>
      <c r="C4" s="11"/>
      <c r="K4" s="11"/>
      <c r="L4" s="11"/>
      <c r="M4" s="11"/>
      <c r="N4" s="11"/>
      <c r="O4" s="15" t="s">
        <v>31</v>
      </c>
    </row>
    <row r="5" spans="1:15" x14ac:dyDescent="0.25">
      <c r="A5" s="11"/>
      <c r="B5" s="11"/>
      <c r="C5" s="11"/>
      <c r="K5" s="11"/>
      <c r="L5" s="11"/>
      <c r="M5" s="11"/>
      <c r="N5" s="11"/>
    </row>
    <row r="6" spans="1:15" x14ac:dyDescent="0.25">
      <c r="A6" s="11"/>
      <c r="B6" s="11"/>
      <c r="C6" s="11"/>
      <c r="K6" s="11"/>
      <c r="L6" s="11"/>
      <c r="M6" s="11"/>
      <c r="N6" s="11"/>
    </row>
    <row r="7" spans="1:15" s="8" customFormat="1" x14ac:dyDescent="0.25">
      <c r="A7" s="6"/>
      <c r="B7" s="6"/>
      <c r="C7" s="6"/>
      <c r="D7" s="6"/>
      <c r="E7" s="7"/>
      <c r="F7" s="7"/>
      <c r="G7" s="7"/>
      <c r="H7" s="7"/>
      <c r="I7" s="7"/>
      <c r="J7" s="7"/>
      <c r="K7" s="6"/>
      <c r="L7" s="6"/>
      <c r="M7" s="6"/>
      <c r="N7" s="6"/>
      <c r="O7" s="9" t="s">
        <v>16</v>
      </c>
    </row>
    <row r="8" spans="1:15" s="8" customFormat="1" x14ac:dyDescent="0.25">
      <c r="A8" s="6"/>
      <c r="B8" s="6"/>
      <c r="C8" s="6"/>
      <c r="D8" s="6"/>
      <c r="E8" s="7"/>
      <c r="F8" s="7"/>
      <c r="G8" s="7"/>
      <c r="H8" s="7"/>
      <c r="I8" s="7"/>
      <c r="J8" s="7"/>
      <c r="K8" s="6"/>
      <c r="L8" s="6"/>
      <c r="M8" s="6"/>
      <c r="N8" s="6"/>
      <c r="O8" s="10" t="s">
        <v>21</v>
      </c>
    </row>
    <row r="9" spans="1:15" s="8" customFormat="1" x14ac:dyDescent="0.25">
      <c r="A9" s="6"/>
      <c r="B9" s="6"/>
      <c r="C9" s="6"/>
      <c r="D9" s="6"/>
      <c r="E9" s="7"/>
      <c r="F9" s="7"/>
      <c r="G9" s="7"/>
      <c r="H9" s="7"/>
      <c r="I9" s="7"/>
      <c r="J9" s="7"/>
      <c r="K9" s="6"/>
      <c r="L9" s="6"/>
      <c r="M9" s="6"/>
      <c r="N9" s="6"/>
      <c r="O9" s="10" t="s">
        <v>17</v>
      </c>
    </row>
    <row r="10" spans="1:15" s="8" customFormat="1" x14ac:dyDescent="0.25">
      <c r="A10" s="6"/>
      <c r="B10" s="6"/>
      <c r="C10" s="6"/>
      <c r="D10" s="6"/>
      <c r="E10" s="7"/>
      <c r="F10" s="7"/>
      <c r="G10" s="7"/>
      <c r="H10" s="7"/>
      <c r="I10" s="7"/>
      <c r="J10" s="7"/>
      <c r="K10" s="6"/>
      <c r="L10" s="6"/>
      <c r="M10" s="6"/>
      <c r="N10" s="6"/>
      <c r="O10" s="7"/>
    </row>
    <row r="11" spans="1:15" s="8" customFormat="1" ht="28.9" customHeight="1" x14ac:dyDescent="0.25">
      <c r="A11" s="6"/>
      <c r="B11" s="6"/>
      <c r="C11" s="6"/>
      <c r="D11" s="6"/>
      <c r="E11" s="7"/>
      <c r="F11" s="7"/>
      <c r="G11" s="7"/>
      <c r="H11" s="7"/>
      <c r="I11" s="7"/>
      <c r="J11" s="7"/>
      <c r="K11" s="6"/>
      <c r="L11" s="18" t="s">
        <v>20</v>
      </c>
      <c r="M11" s="18"/>
      <c r="N11" s="6"/>
      <c r="O11" s="4" t="s">
        <v>18</v>
      </c>
    </row>
    <row r="12" spans="1:15" ht="18.75" x14ac:dyDescent="0.25">
      <c r="O12" s="5"/>
    </row>
    <row r="13" spans="1:15" ht="18.75" x14ac:dyDescent="0.25">
      <c r="B13" s="19" t="s">
        <v>19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5"/>
    </row>
    <row r="15" spans="1:15" x14ac:dyDescent="0.25">
      <c r="A15" s="16"/>
      <c r="B15" s="16"/>
      <c r="C15" s="16"/>
      <c r="D15" s="16"/>
      <c r="E15" s="4"/>
      <c r="F15" s="4"/>
      <c r="G15" s="4"/>
      <c r="H15" s="4"/>
      <c r="I15" s="4"/>
      <c r="J15" s="4"/>
      <c r="K15" s="16"/>
      <c r="L15" s="16"/>
      <c r="M15" s="16"/>
      <c r="N15" s="16"/>
      <c r="O15" s="4"/>
    </row>
    <row r="16" spans="1:15" s="6" customFormat="1" ht="28.5" customHeight="1" x14ac:dyDescent="0.25">
      <c r="A16" s="21" t="s">
        <v>14</v>
      </c>
      <c r="B16" s="22"/>
      <c r="C16" s="23">
        <f>SUMIF(O19:O20,"&gt;0")</f>
        <v>157350</v>
      </c>
      <c r="D16" s="22"/>
      <c r="E16" s="24" t="s">
        <v>33</v>
      </c>
      <c r="F16" s="24" t="s">
        <v>34</v>
      </c>
      <c r="G16" s="24" t="s">
        <v>35</v>
      </c>
      <c r="H16" s="24"/>
      <c r="I16" s="25"/>
      <c r="J16" s="25"/>
      <c r="K16" s="26"/>
      <c r="L16" s="26"/>
      <c r="M16" s="26"/>
      <c r="N16" s="26"/>
      <c r="O16" s="25"/>
    </row>
    <row r="17" spans="1:15" s="6" customFormat="1" ht="30" customHeight="1" x14ac:dyDescent="0.25">
      <c r="A17" s="27" t="s">
        <v>0</v>
      </c>
      <c r="B17" s="27" t="s">
        <v>1</v>
      </c>
      <c r="C17" s="27" t="s">
        <v>2</v>
      </c>
      <c r="D17" s="27"/>
      <c r="E17" s="25" t="s">
        <v>5</v>
      </c>
      <c r="F17" s="25" t="s">
        <v>7</v>
      </c>
      <c r="G17" s="25" t="s">
        <v>8</v>
      </c>
      <c r="H17" s="25" t="s">
        <v>22</v>
      </c>
      <c r="I17" s="25" t="s">
        <v>23</v>
      </c>
      <c r="J17" s="28" t="s">
        <v>15</v>
      </c>
      <c r="K17" s="27" t="s">
        <v>11</v>
      </c>
      <c r="L17" s="27" t="s">
        <v>12</v>
      </c>
      <c r="M17" s="27" t="s">
        <v>13</v>
      </c>
      <c r="N17" s="27" t="s">
        <v>9</v>
      </c>
      <c r="O17" s="29" t="s">
        <v>10</v>
      </c>
    </row>
    <row r="18" spans="1:15" s="6" customFormat="1" ht="30" x14ac:dyDescent="0.25">
      <c r="A18" s="27"/>
      <c r="B18" s="27"/>
      <c r="C18" s="26" t="s">
        <v>3</v>
      </c>
      <c r="D18" s="26" t="s">
        <v>4</v>
      </c>
      <c r="E18" s="25" t="s">
        <v>6</v>
      </c>
      <c r="F18" s="25" t="s">
        <v>6</v>
      </c>
      <c r="G18" s="25" t="s">
        <v>6</v>
      </c>
      <c r="H18" s="25" t="s">
        <v>6</v>
      </c>
      <c r="I18" s="25" t="s">
        <v>6</v>
      </c>
      <c r="J18" s="30"/>
      <c r="K18" s="27"/>
      <c r="L18" s="27"/>
      <c r="M18" s="27"/>
      <c r="N18" s="27"/>
      <c r="O18" s="29"/>
    </row>
    <row r="19" spans="1:15" s="6" customFormat="1" ht="29.45" customHeight="1" x14ac:dyDescent="0.25">
      <c r="A19" s="26">
        <v>1</v>
      </c>
      <c r="B19" s="26" t="s">
        <v>27</v>
      </c>
      <c r="C19" s="26" t="s">
        <v>25</v>
      </c>
      <c r="D19" s="31">
        <v>15000</v>
      </c>
      <c r="E19" s="25">
        <v>13</v>
      </c>
      <c r="F19" s="25">
        <v>10</v>
      </c>
      <c r="G19" s="25">
        <v>8.4700000000000006</v>
      </c>
      <c r="H19" s="25"/>
      <c r="I19" s="25"/>
      <c r="J19" s="25">
        <f t="shared" ref="J19:J20" si="0">AVERAGE(E19:I19)</f>
        <v>10.49</v>
      </c>
      <c r="K19" s="26">
        <f t="shared" ref="K19:K20" si="1">COUNT(E19:I19)</f>
        <v>3</v>
      </c>
      <c r="L19" s="26">
        <f t="shared" ref="L19:L20" si="2">STDEV(E19:I19)</f>
        <v>2.3044088178966882</v>
      </c>
      <c r="M19" s="26">
        <f t="shared" ref="M19:M20" si="3">L19/J19*100</f>
        <v>21.967672239243928</v>
      </c>
      <c r="N19" s="26" t="str">
        <f t="shared" ref="N19:N20" si="4">IF(M19&lt;33,"ОДНОРОДНЫЕ","НЕОДНОРОДНЫЕ")</f>
        <v>ОДНОРОДНЫЕ</v>
      </c>
      <c r="O19" s="25">
        <f>D19*J19</f>
        <v>157350</v>
      </c>
    </row>
    <row r="20" spans="1:15" s="6" customFormat="1" ht="30" x14ac:dyDescent="0.25">
      <c r="A20" s="26">
        <v>2</v>
      </c>
      <c r="B20" s="26" t="s">
        <v>26</v>
      </c>
      <c r="C20" s="26"/>
      <c r="D20" s="31"/>
      <c r="E20" s="25">
        <f>D19*E19</f>
        <v>195000</v>
      </c>
      <c r="F20" s="25">
        <f>D19*F19</f>
        <v>150000</v>
      </c>
      <c r="G20" s="25">
        <f>D19*G19</f>
        <v>127050.00000000001</v>
      </c>
      <c r="H20" s="25"/>
      <c r="I20" s="25"/>
      <c r="J20" s="25">
        <f t="shared" si="0"/>
        <v>157350</v>
      </c>
      <c r="K20" s="26">
        <f t="shared" si="1"/>
        <v>3</v>
      </c>
      <c r="L20" s="26">
        <f t="shared" si="2"/>
        <v>34566.132268450281</v>
      </c>
      <c r="M20" s="26">
        <f t="shared" si="3"/>
        <v>21.967672239243903</v>
      </c>
      <c r="N20" s="26" t="str">
        <f t="shared" si="4"/>
        <v>ОДНОРОДНЫЕ</v>
      </c>
      <c r="O20" s="25">
        <f t="shared" ref="O20" si="5">D20*J20</f>
        <v>0</v>
      </c>
    </row>
    <row r="21" spans="1:15" s="8" customFormat="1" x14ac:dyDescent="0.25">
      <c r="A21" s="6"/>
      <c r="B21" s="6"/>
      <c r="C21" s="6"/>
      <c r="D21" s="6"/>
      <c r="E21" s="7"/>
      <c r="F21" s="7"/>
      <c r="G21" s="7"/>
      <c r="H21" s="7"/>
      <c r="I21" s="7"/>
      <c r="J21" s="7"/>
      <c r="K21" s="6"/>
      <c r="L21" s="6"/>
      <c r="M21" s="6"/>
      <c r="N21" s="6"/>
      <c r="O21" s="7"/>
    </row>
    <row r="22" spans="1:15" s="13" customFormat="1" ht="31.9" customHeight="1" x14ac:dyDescent="0.25">
      <c r="A22" s="20" t="s">
        <v>28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</row>
    <row r="23" spans="1:15" s="13" customFormat="1" ht="31.9" customHeight="1" x14ac:dyDescent="0.25">
      <c r="A23" s="20" t="s">
        <v>24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</row>
    <row r="24" spans="1:15" s="13" customFormat="1" ht="17.45" customHeight="1" x14ac:dyDescent="0.25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</row>
    <row r="25" spans="1:15" s="13" customFormat="1" ht="33" customHeight="1" x14ac:dyDescent="0.25">
      <c r="A25" s="17" t="s">
        <v>32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</row>
  </sheetData>
  <mergeCells count="17">
    <mergeCell ref="A17:A18"/>
    <mergeCell ref="B17:B18"/>
    <mergeCell ref="C17:D17"/>
    <mergeCell ref="A25:O25"/>
    <mergeCell ref="L11:M11"/>
    <mergeCell ref="B13:N13"/>
    <mergeCell ref="A22:O22"/>
    <mergeCell ref="A23:O23"/>
    <mergeCell ref="A24:O24"/>
    <mergeCell ref="O17:O18"/>
    <mergeCell ref="A16:B16"/>
    <mergeCell ref="C16:D16"/>
    <mergeCell ref="J17:J18"/>
    <mergeCell ref="K17:K18"/>
    <mergeCell ref="L17:L18"/>
    <mergeCell ref="M17:M18"/>
    <mergeCell ref="N17:N18"/>
  </mergeCells>
  <conditionalFormatting sqref="N19:N20">
    <cfRule type="containsText" dxfId="5" priority="10" operator="containsText" text="НЕ">
      <formula>NOT(ISERROR(SEARCH("НЕ",N19)))</formula>
    </cfRule>
    <cfRule type="containsText" dxfId="4" priority="11" operator="containsText" text="ОДНОРОДНЫЕ">
      <formula>NOT(ISERROR(SEARCH("ОДНОРОДНЫЕ",N19)))</formula>
    </cfRule>
    <cfRule type="containsText" dxfId="3" priority="12" operator="containsText" text="НЕОДНОРОДНЫЕ">
      <formula>NOT(ISERROR(SEARCH("НЕОДНОРОДНЫЕ",N19)))</formula>
    </cfRule>
  </conditionalFormatting>
  <conditionalFormatting sqref="N19:N20">
    <cfRule type="containsText" dxfId="2" priority="7" operator="containsText" text="НЕОДНОРОДНЫЕ">
      <formula>NOT(ISERROR(SEARCH("НЕОДНОРОДНЫЕ",N19)))</formula>
    </cfRule>
    <cfRule type="containsText" dxfId="1" priority="8" operator="containsText" text="ОДНОРОДНЫЕ">
      <formula>NOT(ISERROR(SEARCH("ОДНОРОДНЫЕ",N19)))</formula>
    </cfRule>
    <cfRule type="containsText" dxfId="0" priority="9" operator="containsText" text="НЕОДНОРОДНЫЕ">
      <formula>NOT(ISERROR(SEARCH("НЕОДНОРОДНЫЕ",N19)))</formula>
    </cfRule>
  </conditionalFormatting>
  <pageMargins left="0.31496062992125984" right="0.19685039370078741" top="0.35433070866141736" bottom="0.35433070866141736" header="0.11811023622047245" footer="0.11811023622047245"/>
  <pageSetup paperSize="9" scale="8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2022-09-15T03:42:12Z</dcterms:modified>
</cp:coreProperties>
</file>