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0" i="1" l="1"/>
  <c r="K30" i="1"/>
  <c r="J30" i="1"/>
  <c r="O30" i="1" s="1"/>
  <c r="L29" i="1"/>
  <c r="K29" i="1"/>
  <c r="J29" i="1"/>
  <c r="O29" i="1" s="1"/>
  <c r="L21" i="1"/>
  <c r="K21" i="1"/>
  <c r="J21" i="1"/>
  <c r="O21" i="1" s="1"/>
  <c r="L25" i="1"/>
  <c r="K25" i="1"/>
  <c r="J25" i="1"/>
  <c r="O25" i="1" s="1"/>
  <c r="L24" i="1"/>
  <c r="K24" i="1"/>
  <c r="J24" i="1"/>
  <c r="O24" i="1" s="1"/>
  <c r="J28" i="1"/>
  <c r="O28" i="1" s="1"/>
  <c r="K28" i="1"/>
  <c r="L28" i="1"/>
  <c r="J31" i="1"/>
  <c r="O31" i="1" s="1"/>
  <c r="K31" i="1"/>
  <c r="L31" i="1"/>
  <c r="J32" i="1"/>
  <c r="K32" i="1"/>
  <c r="L32" i="1"/>
  <c r="L23" i="1"/>
  <c r="K23" i="1"/>
  <c r="J23" i="1"/>
  <c r="O23" i="1" s="1"/>
  <c r="M30" i="1" l="1"/>
  <c r="N30" i="1" s="1"/>
  <c r="M29" i="1"/>
  <c r="N29" i="1" s="1"/>
  <c r="M21" i="1"/>
  <c r="N21" i="1" s="1"/>
  <c r="M24" i="1"/>
  <c r="N24" i="1" s="1"/>
  <c r="M25" i="1"/>
  <c r="N25" i="1" s="1"/>
  <c r="M32" i="1"/>
  <c r="N32" i="1" s="1"/>
  <c r="M28" i="1"/>
  <c r="N28" i="1" s="1"/>
  <c r="M31" i="1"/>
  <c r="N31" i="1" s="1"/>
  <c r="M23" i="1"/>
  <c r="N23" i="1" s="1"/>
  <c r="J26" i="1"/>
  <c r="O26" i="1" s="1"/>
  <c r="K26" i="1"/>
  <c r="L26" i="1"/>
  <c r="J27" i="1"/>
  <c r="O27" i="1" s="1"/>
  <c r="K27" i="1"/>
  <c r="L27" i="1"/>
  <c r="L20" i="1"/>
  <c r="K20" i="1"/>
  <c r="J20" i="1"/>
  <c r="M26" i="1" l="1"/>
  <c r="N26" i="1" s="1"/>
  <c r="M27" i="1"/>
  <c r="N27" i="1" s="1"/>
  <c r="K22" i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<sst xmlns="http://schemas.openxmlformats.org/spreadsheetml/2006/main" count="45" uniqueCount="40">
  <si>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</si>
  <si>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</si>
  <si>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</si>
  <si>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</si>
  <si>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</si>
  <si>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</si>
  <si>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</si>
  <si>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</si>
  <si>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</si>
  <si>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</si>
  <si>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</si>
  <si>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</si>
  <si>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</si>
  <si>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</si>
  <si>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</si>
  <si>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</si>
  <si>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</si>
  <si>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</si>
  <si>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</si>
  <si>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</si>
  <si>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</si>
  <si>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</si>
  <si>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</si>
  <si>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</si>
  <si>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</si>
  <si>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</si>
  <si>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</si>
  <si>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</si>
  <si>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</si>
  <si>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</si>
  <si>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</si>
  <si>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168-22</t>
  </si>
  <si>
    <t>на поставку и монтаж кондиционеров путем запроса котировок</t>
  </si>
  <si>
    <t>КП вх.4237-09/22 от 06.09.2022</t>
  </si>
  <si>
    <t>КП вх.4238-09/22 от 06.09.2022</t>
  </si>
  <si>
    <t>КП вх.4239-09/22 от 06.09.2022</t>
  </si>
  <si>
    <t>Кондиционер  настенного типа (г. Иркутск, ул. Баумана, 214а)</t>
  </si>
  <si>
    <t>Кондиционер  настенного типа (г. Иркутск, ул. Япрославского, 300)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</si>
  <si>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</si>
  <si>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168 000 (сто шестьдесят восемь тысяч)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</si>
</sst>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J44" sqref="J44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32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9" t="s">
        <v>20</v>
      </c>
      <c r="M12" s="29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32" t="s">
        <v>14</v>
      </c>
      <c r="B17" s="33"/>
      <c r="C17" s="34">
        <f>SUMIF(O20:O32,"&gt;0")</f>
        <v>172233.33333333331</v>
      </c>
      <c r="D17" s="33"/>
      <c r="E17" s="17" t="s">
        <v>33</v>
      </c>
      <c r="F17" s="17" t="s">
        <v>34</v>
      </c>
      <c r="G17" s="17" t="s">
        <v>35</v>
      </c>
      <c r="H17" s="17"/>
      <c r="I17" s="17"/>
      <c r="J17" s="18"/>
      <c r="K17" s="19"/>
      <c r="L17" s="19"/>
      <c r="M17" s="19"/>
      <c r="N17" s="19"/>
      <c r="O17" s="18"/>
    </row>
    <row r="18" spans="1:15" s="5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18" t="s">
        <v>5</v>
      </c>
      <c r="F18" s="18" t="s">
        <v>7</v>
      </c>
      <c r="G18" s="18" t="s">
        <v>8</v>
      </c>
      <c r="H18" s="18" t="s">
        <v>22</v>
      </c>
      <c r="I18" s="18" t="s">
        <v>23</v>
      </c>
      <c r="J18" s="35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1" t="s">
        <v>10</v>
      </c>
    </row>
    <row r="19" spans="1:15" s="5" customFormat="1" ht="30" x14ac:dyDescent="0.25">
      <c r="A19" s="27"/>
      <c r="B19" s="27"/>
      <c r="C19" s="20" t="s">
        <v>3</v>
      </c>
      <c r="D19" s="20" t="s">
        <v>4</v>
      </c>
      <c r="E19" s="18" t="s">
        <v>6</v>
      </c>
      <c r="F19" s="18" t="s">
        <v>6</v>
      </c>
      <c r="G19" s="18" t="s">
        <v>6</v>
      </c>
      <c r="H19" s="18" t="s">
        <v>6</v>
      </c>
      <c r="I19" s="18" t="s">
        <v>6</v>
      </c>
      <c r="J19" s="36"/>
      <c r="K19" s="27"/>
      <c r="L19" s="27"/>
      <c r="M19" s="27"/>
      <c r="N19" s="27"/>
      <c r="O19" s="31"/>
    </row>
    <row r="20" spans="1:15" s="5" customFormat="1" ht="31.15" customHeight="1" x14ac:dyDescent="0.25">
      <c r="A20" s="19"/>
      <c r="B20" s="37" t="s">
        <v>36</v>
      </c>
      <c r="C20" s="15" t="s">
        <v>38</v>
      </c>
      <c r="D20" s="16">
        <v>1</v>
      </c>
      <c r="E20" s="21">
        <v>69500</v>
      </c>
      <c r="F20" s="18">
        <v>71000</v>
      </c>
      <c r="G20" s="18">
        <v>62000</v>
      </c>
      <c r="H20" s="18"/>
      <c r="I20" s="18"/>
      <c r="J20" s="18">
        <f t="shared" ref="J20:J22" si="0">AVERAGE(E20:I20)</f>
        <v>67500</v>
      </c>
      <c r="K20" s="19">
        <f t="shared" ref="K20:K22" si="1">COUNT(E20:I20)</f>
        <v>3</v>
      </c>
      <c r="L20" s="19">
        <f t="shared" ref="L20:L22" si="2">STDEV(E20:I20)</f>
        <v>4821.8253804964779</v>
      </c>
      <c r="M20" s="19">
        <f t="shared" ref="M20:M22" si="3">L20/J20*100</f>
        <v>7.1434450081429306</v>
      </c>
      <c r="N20" s="19" t="str">
        <f t="shared" ref="N20:N22" si="4">IF(M20&lt;33,"ОДНОРОДНЫЕ","НЕОДНОРОДНЫЕ")</f>
        <v>ОДНОРОДНЫЕ</v>
      </c>
      <c r="O20" s="18">
        <f t="shared" ref="O20:O22" si="5">D20*J20</f>
        <v>67500</v>
      </c>
    </row>
    <row r="21" spans="1:15" s="5" customFormat="1" ht="31.15" customHeight="1" x14ac:dyDescent="0.25">
      <c r="A21" s="19"/>
      <c r="B21" s="37" t="s">
        <v>37</v>
      </c>
      <c r="C21" s="15" t="s">
        <v>38</v>
      </c>
      <c r="D21" s="16">
        <v>2</v>
      </c>
      <c r="E21" s="21">
        <v>51000</v>
      </c>
      <c r="F21" s="18">
        <v>53100</v>
      </c>
      <c r="G21" s="18">
        <v>53000</v>
      </c>
      <c r="H21" s="18"/>
      <c r="I21" s="18"/>
      <c r="J21" s="18">
        <f t="shared" ref="J21" si="6">AVERAGE(E21:I21)</f>
        <v>52366.666666666664</v>
      </c>
      <c r="K21" s="19">
        <f t="shared" ref="K21" si="7">COUNT(E21:I21)</f>
        <v>3</v>
      </c>
      <c r="L21" s="19">
        <f t="shared" ref="L21" si="8">STDEV(E21:I21)</f>
        <v>1184.6237095944575</v>
      </c>
      <c r="M21" s="19">
        <f t="shared" ref="M21" si="9">L21/J21*100</f>
        <v>2.2621713104922803</v>
      </c>
      <c r="N21" s="19" t="str">
        <f t="shared" ref="N21" si="10">IF(M21&lt;33,"ОДНОРОДНЫЕ","НЕОДНОРОДНЫЕ")</f>
        <v>ОДНОРОДНЫЕ</v>
      </c>
      <c r="O21" s="18">
        <f t="shared" ref="O21" si="11">D21*J21</f>
        <v>104733.33333333333</v>
      </c>
    </row>
    <row r="22" spans="1:15" s="5" customFormat="1" ht="31.15" hidden="1" customHeight="1" x14ac:dyDescent="0.25">
      <c r="A22" s="19"/>
      <c r="B22" s="14"/>
      <c r="C22" s="15"/>
      <c r="D22" s="16"/>
      <c r="E22" s="21"/>
      <c r="F22" s="18"/>
      <c r="G22" s="18"/>
      <c r="H22" s="18"/>
      <c r="I22" s="18"/>
      <c r="J22" s="18" t="e">
        <f t="shared" si="0"/>
        <v>#DIV/0!</v>
      </c>
      <c r="K22" s="19">
        <f t="shared" si="1"/>
        <v>0</v>
      </c>
      <c r="L22" s="19" t="e">
        <f t="shared" si="2"/>
        <v>#DIV/0!</v>
      </c>
      <c r="M22" s="19" t="e">
        <f t="shared" si="3"/>
        <v>#DIV/0!</v>
      </c>
      <c r="N22" s="19" t="e">
        <f t="shared" si="4"/>
        <v>#DIV/0!</v>
      </c>
      <c r="O22" s="18" t="e">
        <f t="shared" si="5"/>
        <v>#DIV/0!</v>
      </c>
    </row>
    <row r="23" spans="1:15" s="5" customFormat="1" ht="31.15" hidden="1" customHeight="1" x14ac:dyDescent="0.25">
      <c r="A23" s="19"/>
      <c r="B23" s="14"/>
      <c r="C23" s="15"/>
      <c r="D23" s="16"/>
      <c r="E23" s="21"/>
      <c r="F23" s="18"/>
      <c r="G23" s="18"/>
      <c r="H23" s="18"/>
      <c r="I23" s="18"/>
      <c r="J23" s="18" t="e">
        <f>AVERAGE(E23:I23)</f>
        <v>#DIV/0!</v>
      </c>
      <c r="K23" s="19">
        <f>COUNT(E23:I23)</f>
        <v>0</v>
      </c>
      <c r="L23" s="19" t="e">
        <f>STDEV(E23:I23)</f>
        <v>#DIV/0!</v>
      </c>
      <c r="M23" s="19" t="e">
        <f>L23/J23*100</f>
        <v>#DIV/0!</v>
      </c>
      <c r="N23" s="19" t="e">
        <f>IF(M23&lt;33,"ОДНОРОДНЫЕ","НЕОДНОРОДНЫЕ")</f>
        <v>#DIV/0!</v>
      </c>
      <c r="O23" s="18" t="e">
        <f>D23*J23</f>
        <v>#DIV/0!</v>
      </c>
    </row>
    <row r="24" spans="1:15" s="5" customFormat="1" ht="31.15" hidden="1" customHeight="1" x14ac:dyDescent="0.25">
      <c r="A24" s="19"/>
      <c r="B24" s="26"/>
      <c r="C24" s="15"/>
      <c r="D24" s="16"/>
      <c r="E24" s="21"/>
      <c r="F24" s="18"/>
      <c r="G24" s="18"/>
      <c r="H24" s="18"/>
      <c r="I24" s="18"/>
      <c r="J24" s="18" t="e">
        <f>AVERAGE(E24:I24)</f>
        <v>#DIV/0!</v>
      </c>
      <c r="K24" s="19">
        <f>COUNT(E24:I24)</f>
        <v>0</v>
      </c>
      <c r="L24" s="19" t="e">
        <f>STDEV(E24:I24)</f>
        <v>#DIV/0!</v>
      </c>
      <c r="M24" s="19" t="e">
        <f>L24/J24*100</f>
        <v>#DIV/0!</v>
      </c>
      <c r="N24" s="19" t="e">
        <f>IF(M24&lt;33,"ОДНОРОДНЫЕ","НЕОДНОРОДНЫЕ")</f>
        <v>#DIV/0!</v>
      </c>
      <c r="O24" s="18" t="e">
        <f>D24*J24</f>
        <v>#DIV/0!</v>
      </c>
    </row>
    <row r="25" spans="1:15" s="5" customFormat="1" ht="31.15" hidden="1" customHeight="1" x14ac:dyDescent="0.25">
      <c r="A25" s="19"/>
      <c r="B25" s="14"/>
      <c r="C25" s="15"/>
      <c r="D25" s="16"/>
      <c r="E25" s="21"/>
      <c r="F25" s="18"/>
      <c r="G25" s="18"/>
      <c r="H25" s="18"/>
      <c r="I25" s="18"/>
      <c r="J25" s="18" t="e">
        <f>AVERAGE(E25:I25)</f>
        <v>#DIV/0!</v>
      </c>
      <c r="K25" s="19">
        <f>COUNT(E25:I25)</f>
        <v>0</v>
      </c>
      <c r="L25" s="19" t="e">
        <f>STDEV(E25:I25)</f>
        <v>#DIV/0!</v>
      </c>
      <c r="M25" s="19" t="e">
        <f>L25/J25*100</f>
        <v>#DIV/0!</v>
      </c>
      <c r="N25" s="19" t="e">
        <f>IF(M25&lt;33,"ОДНОРОДНЫЕ","НЕОДНОРОДНЫЕ")</f>
        <v>#DIV/0!</v>
      </c>
      <c r="O25" s="18" t="e">
        <f>D25*J25</f>
        <v>#DIV/0!</v>
      </c>
    </row>
    <row r="26" spans="1:15" s="5" customFormat="1" ht="31.15" hidden="1" customHeight="1" x14ac:dyDescent="0.25">
      <c r="A26" s="19"/>
      <c r="B26" s="22"/>
      <c r="C26" s="23"/>
      <c r="D26" s="24"/>
      <c r="E26" s="18"/>
      <c r="F26" s="18"/>
      <c r="G26" s="18"/>
      <c r="H26" s="18"/>
      <c r="I26" s="18"/>
      <c r="J26" s="18" t="e">
        <f t="shared" ref="J26:J31" si="12">AVERAGE(E26:I26)</f>
        <v>#DIV/0!</v>
      </c>
      <c r="K26" s="19">
        <f t="shared" ref="K26:K31" si="13">COUNT(E26:I26)</f>
        <v>0</v>
      </c>
      <c r="L26" s="19" t="e">
        <f t="shared" ref="L26:L31" si="14">STDEV(E26:I26)</f>
        <v>#DIV/0!</v>
      </c>
      <c r="M26" s="19" t="e">
        <f t="shared" ref="M26:M31" si="15">L26/J26*100</f>
        <v>#DIV/0!</v>
      </c>
      <c r="N26" s="19" t="e">
        <f t="shared" ref="N26:N31" si="16">IF(M26&lt;33,"ОДНОРОДНЫЕ","НЕОДНОРОДНЫЕ")</f>
        <v>#DIV/0!</v>
      </c>
      <c r="O26" s="18" t="e">
        <f t="shared" ref="O26:O31" si="17">D26*J26</f>
        <v>#DIV/0!</v>
      </c>
    </row>
    <row r="27" spans="1:15" s="5" customFormat="1" ht="31.15" hidden="1" customHeight="1" x14ac:dyDescent="0.25">
      <c r="A27" s="19"/>
      <c r="B27" s="22"/>
      <c r="C27" s="19"/>
      <c r="D27" s="25"/>
      <c r="E27" s="18"/>
      <c r="F27" s="18"/>
      <c r="G27" s="18"/>
      <c r="H27" s="18"/>
      <c r="I27" s="18"/>
      <c r="J27" s="18" t="e">
        <f t="shared" si="12"/>
        <v>#DIV/0!</v>
      </c>
      <c r="K27" s="19">
        <f t="shared" si="13"/>
        <v>0</v>
      </c>
      <c r="L27" s="19" t="e">
        <f t="shared" si="14"/>
        <v>#DIV/0!</v>
      </c>
      <c r="M27" s="19" t="e">
        <f t="shared" si="15"/>
        <v>#DIV/0!</v>
      </c>
      <c r="N27" s="19" t="e">
        <f t="shared" si="16"/>
        <v>#DIV/0!</v>
      </c>
      <c r="O27" s="18" t="e">
        <f t="shared" si="17"/>
        <v>#DIV/0!</v>
      </c>
    </row>
    <row r="28" spans="1:15" s="5" customFormat="1" ht="31.15" hidden="1" customHeight="1" x14ac:dyDescent="0.25">
      <c r="A28" s="19"/>
      <c r="B28" s="22"/>
      <c r="C28" s="19"/>
      <c r="D28" s="25"/>
      <c r="E28" s="18"/>
      <c r="F28" s="18"/>
      <c r="G28" s="18"/>
      <c r="H28" s="18"/>
      <c r="I28" s="18"/>
      <c r="J28" s="18" t="e">
        <f t="shared" si="12"/>
        <v>#DIV/0!</v>
      </c>
      <c r="K28" s="19">
        <f t="shared" si="13"/>
        <v>0</v>
      </c>
      <c r="L28" s="19" t="e">
        <f t="shared" si="14"/>
        <v>#DIV/0!</v>
      </c>
      <c r="M28" s="19" t="e">
        <f t="shared" si="15"/>
        <v>#DIV/0!</v>
      </c>
      <c r="N28" s="19" t="e">
        <f t="shared" si="16"/>
        <v>#DIV/0!</v>
      </c>
      <c r="O28" s="18" t="e">
        <f t="shared" si="17"/>
        <v>#DIV/0!</v>
      </c>
    </row>
    <row r="29" spans="1:15" s="5" customFormat="1" ht="31.15" hidden="1" customHeight="1" x14ac:dyDescent="0.25">
      <c r="A29" s="19"/>
      <c r="B29" s="22"/>
      <c r="C29" s="19"/>
      <c r="D29" s="25"/>
      <c r="E29" s="18"/>
      <c r="F29" s="18"/>
      <c r="G29" s="18"/>
      <c r="H29" s="18"/>
      <c r="I29" s="18"/>
      <c r="J29" s="18" t="e">
        <f t="shared" ref="J29:J30" si="18">AVERAGE(E29:I29)</f>
        <v>#DIV/0!</v>
      </c>
      <c r="K29" s="19">
        <f t="shared" ref="K29:K30" si="19">COUNT(E29:I29)</f>
        <v>0</v>
      </c>
      <c r="L29" s="19" t="e">
        <f t="shared" ref="L29:L30" si="20">STDEV(E29:I29)</f>
        <v>#DIV/0!</v>
      </c>
      <c r="M29" s="19" t="e">
        <f t="shared" ref="M29:M30" si="21">L29/J29*100</f>
        <v>#DIV/0!</v>
      </c>
      <c r="N29" s="19" t="e">
        <f t="shared" ref="N29:N30" si="22">IF(M29&lt;33,"ОДНОРОДНЫЕ","НЕОДНОРОДНЫЕ")</f>
        <v>#DIV/0!</v>
      </c>
      <c r="O29" s="18" t="e">
        <f t="shared" ref="O29:O30" si="23">D29*J29</f>
        <v>#DIV/0!</v>
      </c>
    </row>
    <row r="30" spans="1:15" s="5" customFormat="1" ht="31.15" hidden="1" customHeight="1" x14ac:dyDescent="0.25">
      <c r="A30" s="19"/>
      <c r="B30" s="22"/>
      <c r="C30" s="19"/>
      <c r="D30" s="25"/>
      <c r="E30" s="18"/>
      <c r="F30" s="18"/>
      <c r="G30" s="18"/>
      <c r="H30" s="18"/>
      <c r="I30" s="18"/>
      <c r="J30" s="18" t="e">
        <f t="shared" si="18"/>
        <v>#DIV/0!</v>
      </c>
      <c r="K30" s="19">
        <f t="shared" si="19"/>
        <v>0</v>
      </c>
      <c r="L30" s="19" t="e">
        <f t="shared" si="20"/>
        <v>#DIV/0!</v>
      </c>
      <c r="M30" s="19" t="e">
        <f t="shared" si="21"/>
        <v>#DIV/0!</v>
      </c>
      <c r="N30" s="19" t="e">
        <f t="shared" si="22"/>
        <v>#DIV/0!</v>
      </c>
      <c r="O30" s="18" t="e">
        <f t="shared" si="23"/>
        <v>#DIV/0!</v>
      </c>
    </row>
    <row r="31" spans="1:15" s="5" customFormat="1" ht="29.45" hidden="1" customHeight="1" x14ac:dyDescent="0.25">
      <c r="A31" s="19"/>
      <c r="B31" s="22"/>
      <c r="C31" s="19"/>
      <c r="D31" s="25"/>
      <c r="E31" s="18"/>
      <c r="F31" s="18"/>
      <c r="G31" s="18"/>
      <c r="H31" s="18"/>
      <c r="I31" s="18"/>
      <c r="J31" s="18" t="e">
        <f t="shared" si="12"/>
        <v>#DIV/0!</v>
      </c>
      <c r="K31" s="19">
        <f t="shared" si="13"/>
        <v>0</v>
      </c>
      <c r="L31" s="19" t="e">
        <f t="shared" si="14"/>
        <v>#DIV/0!</v>
      </c>
      <c r="M31" s="19" t="e">
        <f t="shared" si="15"/>
        <v>#DIV/0!</v>
      </c>
      <c r="N31" s="19" t="e">
        <f t="shared" si="16"/>
        <v>#DIV/0!</v>
      </c>
      <c r="O31" s="18" t="e">
        <f t="shared" si="17"/>
        <v>#DIV/0!</v>
      </c>
    </row>
    <row r="32" spans="1:15" s="5" customFormat="1" ht="15" customHeight="1" x14ac:dyDescent="0.25">
      <c r="A32" s="19"/>
      <c r="B32" s="22" t="s">
        <v>25</v>
      </c>
      <c r="C32" s="19"/>
      <c r="D32" s="25"/>
      <c r="E32" s="18">
        <v>171500</v>
      </c>
      <c r="F32" s="18">
        <v>177200</v>
      </c>
      <c r="G32" s="18">
        <v>168000</v>
      </c>
      <c r="H32" s="18"/>
      <c r="I32" s="18"/>
      <c r="J32" s="18">
        <f t="shared" ref="J32" si="24">AVERAGE(E32:I32)</f>
        <v>172233.33333333334</v>
      </c>
      <c r="K32" s="19">
        <f t="shared" ref="K32" si="25">COUNT(E32:I32)</f>
        <v>3</v>
      </c>
      <c r="L32" s="19">
        <f t="shared" ref="L32" si="26">STDEV(E32:I32)</f>
        <v>4643.633634701745</v>
      </c>
      <c r="M32" s="19">
        <f t="shared" ref="M32" si="27">L32/J32*100</f>
        <v>2.6961294569586287</v>
      </c>
      <c r="N32" s="19" t="str">
        <f t="shared" ref="N32" si="28">IF(M32&lt;33,"ОДНОРОДНЫЕ","НЕОДНОРОДНЫЕ")</f>
        <v>ОДНОРОДНЫЕ</v>
      </c>
      <c r="O32" s="18"/>
    </row>
    <row r="33" spans="1:15" s="6" customFormat="1" ht="15" customHeight="1" x14ac:dyDescent="0.25">
      <c r="A33" s="12"/>
      <c r="B33" s="12"/>
      <c r="C33" s="12"/>
      <c r="D33" s="12"/>
      <c r="E33" s="4"/>
      <c r="F33" s="4"/>
      <c r="G33" s="4"/>
      <c r="H33" s="4"/>
      <c r="I33" s="4"/>
      <c r="J33" s="4"/>
      <c r="K33" s="12"/>
      <c r="L33" s="12"/>
      <c r="M33" s="12"/>
      <c r="N33" s="12"/>
      <c r="O33" s="4"/>
    </row>
    <row r="34" spans="1:15" s="10" customFormat="1" ht="33.6" customHeight="1" x14ac:dyDescent="0.25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s="10" customFormat="1" ht="35.450000000000003" customHeight="1" x14ac:dyDescent="0.25">
      <c r="A35" s="30" t="s">
        <v>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s="10" customForma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10" customFormat="1" ht="30" customHeight="1" x14ac:dyDescent="0.25">
      <c r="A37" s="28" t="s">
        <v>39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</sheetData>
  <mergeCells count="17">
    <mergeCell ref="N18:N19"/>
    <mergeCell ref="A18:A19"/>
    <mergeCell ref="B18:B19"/>
    <mergeCell ref="C18:D18"/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</mergeCells>
  <conditionalFormatting sqref="N20 N22:N28 N31:N32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28 N31:N32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9:N30">
    <cfRule type="containsText" dxfId="5" priority="4" operator="containsText" text="НЕ">
      <formula>NOT(ISERROR(SEARCH("НЕ",N29)))</formula>
    </cfRule>
    <cfRule type="containsText" dxfId="4" priority="5" operator="containsText" text="ОДНОРОДНЫЕ">
      <formula>NOT(ISERROR(SEARCH("ОДНОРОДНЫЕ",N29)))</formula>
    </cfRule>
    <cfRule type="containsText" dxfId="3" priority="6" operator="containsText" text="НЕОДНОРОДНЫЕ">
      <formula>NOT(ISERROR(SEARCH("НЕОДНОРОДНЫЕ",N29)))</formula>
    </cfRule>
  </conditionalFormatting>
  <conditionalFormatting sqref="N29:N30">
    <cfRule type="containsText" dxfId="2" priority="1" operator="containsText" text="НЕОДНОРОДНЫЕ">
      <formula>NOT(ISERROR(SEARCH("НЕОДНОРОДНЫЕ",N29)))</formula>
    </cfRule>
    <cfRule type="containsText" dxfId="1" priority="2" operator="containsText" text="ОДНОРОДНЫЕ">
      <formula>NOT(ISERROR(SEARCH("ОДНОРОДНЫЕ",N29)))</formula>
    </cfRule>
    <cfRule type="containsText" dxfId="0" priority="3" operator="containsText" text="НЕОДНОРОДНЫЕ">
      <formula>NOT(ISERROR(SEARCH("НЕОДНОРОДНЫЕ",N29)))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2022-09-08T08:12:51Z</dcterms:modified>
</cp:coreProperties>
</file>