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J20" i="1"/>
  <c r="L22" i="1"/>
  <c r="K22" i="1"/>
  <c r="L21" i="1"/>
  <c r="K21" i="1"/>
  <c r="L19" i="1"/>
  <c r="K19" i="1"/>
  <c r="J22" i="1"/>
  <c r="M22" i="1" s="1"/>
  <c r="N22" i="1" s="1"/>
  <c r="J21" i="1"/>
  <c r="O21" i="1" s="1"/>
  <c r="L23" i="1"/>
  <c r="J23" i="1"/>
  <c r="O23" i="1" s="1"/>
  <c r="K23" i="1"/>
  <c r="M23" i="1" l="1"/>
  <c r="L20" i="1"/>
  <c r="K20" i="1"/>
  <c r="O20" i="1"/>
  <c r="M19" i="1"/>
  <c r="N19" i="1" s="1"/>
  <c r="M21" i="1"/>
  <c r="N21" i="1" s="1"/>
  <c r="O22" i="1"/>
  <c r="O19" i="1"/>
  <c r="C16" i="1" s="1"/>
  <c r="N23" i="1"/>
  <c r="M20" i="1" l="1"/>
  <c r="N20" i="1" s="1"/>
</calcChain>
</file>

<file path=xl/sharedStrings.xml><?xml version="1.0" encoding="utf-8"?>
<sst xmlns="http://schemas.openxmlformats.org/spreadsheetml/2006/main" count="46" uniqueCount="41">
  <si>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</si>
  <si>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</si>
  <si>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</si>
  <si>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</si>
  <si>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</si>
  <si>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</si>
  <si>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</si>
  <si>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</si>
  <si>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</si>
  <si>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</si>
  <si>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</si>
  <si>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</si>
  <si>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</si>
  <si>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</si>
  <si>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</si>
  <si>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</si>
  <si>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</si>
  <si>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</si>
  <si>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</si>
  <si>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</si>
  <si>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</si>
  <si>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</si>
  <si>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</si>
  <si>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</si>
  <si>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</si>
  <si>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кислород жидкий медицински</t>
  </si>
  <si>
    <t>кг</t>
  </si>
  <si>
    <t>КП вх.5554-10/22 от 20.10.2022</t>
  </si>
  <si>
    <t>Двуокись углерода</t>
  </si>
  <si>
    <t>КП вх.5552-10/22 от 20.10.2022</t>
  </si>
  <si>
    <t>КП вх.5555/6-10/22 от 20.10.2022</t>
  </si>
  <si>
    <t>КП вх.5551-10/22 от 20.10.2022</t>
  </si>
  <si>
    <t>КП вх.5553-10/22 от 20.10.2022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</si>
  <si>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</si>
  <si>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1 858 936 (один миллион восемьсот пятьдесят восемь тысяч девятьсот тридцать шесть) рублей 67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</si>
  <si>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</si>
  <si>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</si>
  <si>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</si>
  <si>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</si>
  <si>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кислорода медицинского жидкого путем запроса котировок</t>
  </si>
  <si>
    <t>№ 222-22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</si>
</sst>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P35" sqref="P35"/>
    </sheetView>
  </sheetViews>
  <sheetFormatPr defaultColWidth="9.140625" defaultRowHeight="15" x14ac:dyDescent="0.25"/>
  <cols>
    <col min="1" max="1" width="9.140625" style="2"/>
    <col min="2" max="2" width="24.57031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5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4"/>
      <c r="F1" s="4"/>
      <c r="G1" s="4"/>
      <c r="H1" s="4"/>
      <c r="I1" s="4"/>
      <c r="J1" s="4"/>
      <c r="K1" s="10"/>
      <c r="L1" s="10"/>
      <c r="M1" s="10"/>
      <c r="N1" s="10"/>
      <c r="O1" s="21" t="s">
        <v>35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21" t="s">
        <v>36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21" t="s">
        <v>39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21" t="s">
        <v>37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21" t="s">
        <v>38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21" t="s">
        <v>40</v>
      </c>
    </row>
    <row r="7" spans="1:15" s="6" customFormat="1" x14ac:dyDescent="0.25">
      <c r="A7" s="10"/>
      <c r="B7" s="10"/>
      <c r="C7" s="10"/>
      <c r="D7" s="10"/>
      <c r="E7" s="4"/>
      <c r="F7" s="4"/>
      <c r="G7" s="4"/>
      <c r="H7" s="4"/>
      <c r="I7" s="4"/>
      <c r="J7" s="4"/>
      <c r="K7" s="10"/>
      <c r="L7" s="10"/>
      <c r="M7" s="10"/>
      <c r="N7" s="10"/>
      <c r="O7" s="7" t="s">
        <v>16</v>
      </c>
    </row>
    <row r="8" spans="1:15" s="6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8" t="s">
        <v>21</v>
      </c>
    </row>
    <row r="9" spans="1:15" s="6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8" t="s">
        <v>17</v>
      </c>
    </row>
    <row r="10" spans="1:15" s="6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4"/>
    </row>
    <row r="11" spans="1:15" s="6" customFormat="1" ht="28.9" customHeigh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25" t="s">
        <v>20</v>
      </c>
      <c r="M11" s="25"/>
      <c r="N11" s="10"/>
      <c r="O11" s="4" t="s">
        <v>18</v>
      </c>
    </row>
    <row r="12" spans="1:15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10"/>
      <c r="M12" s="10"/>
      <c r="N12" s="10"/>
      <c r="O12" s="4"/>
    </row>
    <row r="13" spans="1:15" x14ac:dyDescent="0.25">
      <c r="A13" s="10"/>
      <c r="B13" s="25" t="s">
        <v>19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4"/>
    </row>
    <row r="14" spans="1:15" hidden="1" x14ac:dyDescent="0.25">
      <c r="A14" s="10"/>
      <c r="B14" s="10"/>
      <c r="C14" s="10"/>
      <c r="D14" s="10"/>
      <c r="E14" s="4"/>
      <c r="F14" s="4"/>
      <c r="G14" s="4"/>
      <c r="H14" s="4"/>
      <c r="I14" s="4"/>
      <c r="J14" s="4"/>
      <c r="K14" s="10"/>
      <c r="L14" s="10"/>
      <c r="M14" s="10"/>
      <c r="N14" s="10"/>
      <c r="O14" s="4"/>
    </row>
    <row r="15" spans="1:15" x14ac:dyDescent="0.25">
      <c r="A15" s="10"/>
      <c r="B15" s="10"/>
      <c r="C15" s="10"/>
      <c r="D15" s="10"/>
      <c r="E15" s="4"/>
      <c r="F15" s="4"/>
      <c r="G15" s="4"/>
      <c r="H15" s="4"/>
      <c r="I15" s="4"/>
      <c r="J15" s="4"/>
      <c r="K15" s="10"/>
      <c r="L15" s="10"/>
      <c r="M15" s="10"/>
      <c r="N15" s="10"/>
      <c r="O15" s="4"/>
    </row>
    <row r="16" spans="1:15" s="5" customFormat="1" ht="28.5" customHeight="1" x14ac:dyDescent="0.25">
      <c r="A16" s="27" t="s">
        <v>14</v>
      </c>
      <c r="B16" s="28"/>
      <c r="C16" s="29">
        <f>SUMIF(O19:O23,"&gt;0")</f>
        <v>1858936.6666666667</v>
      </c>
      <c r="D16" s="28"/>
      <c r="E16" s="11" t="s">
        <v>27</v>
      </c>
      <c r="F16" s="11" t="s">
        <v>32</v>
      </c>
      <c r="G16" s="11" t="s">
        <v>30</v>
      </c>
      <c r="H16" s="11" t="s">
        <v>29</v>
      </c>
      <c r="I16" s="11" t="s">
        <v>31</v>
      </c>
      <c r="J16" s="12"/>
      <c r="K16" s="13"/>
      <c r="L16" s="13"/>
      <c r="M16" s="13"/>
      <c r="N16" s="13"/>
      <c r="O16" s="12"/>
    </row>
    <row r="17" spans="1:17" s="5" customFormat="1" ht="30" customHeight="1" x14ac:dyDescent="0.25">
      <c r="A17" s="22" t="s">
        <v>0</v>
      </c>
      <c r="B17" s="22" t="s">
        <v>1</v>
      </c>
      <c r="C17" s="22" t="s">
        <v>2</v>
      </c>
      <c r="D17" s="22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30" t="s">
        <v>15</v>
      </c>
      <c r="K17" s="22" t="s">
        <v>11</v>
      </c>
      <c r="L17" s="22" t="s">
        <v>12</v>
      </c>
      <c r="M17" s="22" t="s">
        <v>13</v>
      </c>
      <c r="N17" s="22" t="s">
        <v>9</v>
      </c>
      <c r="O17" s="26" t="s">
        <v>10</v>
      </c>
    </row>
    <row r="18" spans="1:17" s="5" customFormat="1" ht="30" x14ac:dyDescent="0.25">
      <c r="A18" s="22"/>
      <c r="B18" s="22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1"/>
      <c r="K18" s="22"/>
      <c r="L18" s="22"/>
      <c r="M18" s="22"/>
      <c r="N18" s="22"/>
      <c r="O18" s="26"/>
    </row>
    <row r="19" spans="1:17" s="5" customFormat="1" ht="34.15" customHeight="1" x14ac:dyDescent="0.25">
      <c r="A19" s="13">
        <v>1</v>
      </c>
      <c r="B19" s="13" t="s">
        <v>25</v>
      </c>
      <c r="C19" s="13" t="s">
        <v>26</v>
      </c>
      <c r="D19" s="14">
        <v>16000</v>
      </c>
      <c r="E19" s="12">
        <v>113.56</v>
      </c>
      <c r="F19" s="12">
        <v>126.09</v>
      </c>
      <c r="G19" s="12">
        <v>107.14</v>
      </c>
      <c r="H19" s="12"/>
      <c r="I19" s="12"/>
      <c r="J19" s="12">
        <f>AVERAGE(E19:I19)</f>
        <v>115.59666666666668</v>
      </c>
      <c r="K19" s="13">
        <f t="shared" ref="K19:K22" si="0">COUNT(E19:I19)</f>
        <v>3</v>
      </c>
      <c r="L19" s="13">
        <f t="shared" ref="L19:L22" si="1">STDEV(E19:I19)</f>
        <v>9.6377711807934805</v>
      </c>
      <c r="M19" s="13">
        <f t="shared" ref="M19:M22" si="2">L19/J19*100</f>
        <v>8.3374127115489021</v>
      </c>
      <c r="N19" s="13" t="str">
        <f t="shared" ref="N19:N22" si="3">IF(M19&lt;33,"ОДНОРОДНЫЕ","НЕОДНОРОДНЫЕ")</f>
        <v>ОДНОРОДНЫЕ</v>
      </c>
      <c r="O19" s="12">
        <f t="shared" ref="O19:O22" si="4">D19*J19</f>
        <v>1849546.6666666667</v>
      </c>
    </row>
    <row r="20" spans="1:17" s="5" customFormat="1" ht="30" x14ac:dyDescent="0.25">
      <c r="A20" s="13">
        <v>2</v>
      </c>
      <c r="B20" s="13" t="s">
        <v>28</v>
      </c>
      <c r="C20" s="13" t="s">
        <v>26</v>
      </c>
      <c r="D20" s="15">
        <v>120</v>
      </c>
      <c r="E20" s="12"/>
      <c r="F20" s="12"/>
      <c r="G20" s="12">
        <v>75</v>
      </c>
      <c r="H20" s="12">
        <v>80.25</v>
      </c>
      <c r="I20" s="12">
        <v>79.5</v>
      </c>
      <c r="J20" s="12">
        <f>AVERAGE(E20:I20)</f>
        <v>78.25</v>
      </c>
      <c r="K20" s="13">
        <f t="shared" si="0"/>
        <v>3</v>
      </c>
      <c r="L20" s="13">
        <f t="shared" si="1"/>
        <v>2.8394541729001368</v>
      </c>
      <c r="M20" s="13">
        <f t="shared" si="2"/>
        <v>3.6286954286263731</v>
      </c>
      <c r="N20" s="13" t="str">
        <f t="shared" si="3"/>
        <v>ОДНОРОДНЫЕ</v>
      </c>
      <c r="O20" s="12">
        <f t="shared" si="4"/>
        <v>9390</v>
      </c>
    </row>
    <row r="21" spans="1:17" s="5" customFormat="1" hidden="1" x14ac:dyDescent="0.25">
      <c r="A21" s="13">
        <v>3</v>
      </c>
      <c r="B21" s="13"/>
      <c r="C21" s="13"/>
      <c r="D21" s="16"/>
      <c r="E21" s="12"/>
      <c r="F21" s="12"/>
      <c r="G21" s="12"/>
      <c r="H21" s="12"/>
      <c r="I21" s="12"/>
      <c r="J21" s="12" t="e">
        <f t="shared" ref="J21:J22" si="5">AVERAGE(E21:I21)</f>
        <v>#DIV/0!</v>
      </c>
      <c r="K21" s="13">
        <f t="shared" si="0"/>
        <v>0</v>
      </c>
      <c r="L21" s="13" t="e">
        <f t="shared" si="1"/>
        <v>#DIV/0!</v>
      </c>
      <c r="M21" s="13" t="e">
        <f t="shared" si="2"/>
        <v>#DIV/0!</v>
      </c>
      <c r="N21" s="13" t="e">
        <f t="shared" si="3"/>
        <v>#DIV/0!</v>
      </c>
      <c r="O21" s="12" t="e">
        <f t="shared" si="4"/>
        <v>#DIV/0!</v>
      </c>
    </row>
    <row r="22" spans="1:17" s="5" customFormat="1" hidden="1" x14ac:dyDescent="0.25">
      <c r="A22" s="13">
        <v>4</v>
      </c>
      <c r="B22" s="17"/>
      <c r="C22" s="13"/>
      <c r="D22" s="18"/>
      <c r="E22" s="12"/>
      <c r="F22" s="12"/>
      <c r="G22" s="12"/>
      <c r="H22" s="12"/>
      <c r="I22" s="12"/>
      <c r="J22" s="12" t="e">
        <f t="shared" si="5"/>
        <v>#DIV/0!</v>
      </c>
      <c r="K22" s="13">
        <f t="shared" si="0"/>
        <v>0</v>
      </c>
      <c r="L22" s="13" t="e">
        <f t="shared" si="1"/>
        <v>#DIV/0!</v>
      </c>
      <c r="M22" s="13" t="e">
        <f t="shared" si="2"/>
        <v>#DIV/0!</v>
      </c>
      <c r="N22" s="13" t="e">
        <f t="shared" si="3"/>
        <v>#DIV/0!</v>
      </c>
      <c r="O22" s="12" t="e">
        <f t="shared" si="4"/>
        <v>#DIV/0!</v>
      </c>
    </row>
    <row r="23" spans="1:17" s="5" customFormat="1" ht="14.45" hidden="1" customHeight="1" x14ac:dyDescent="0.25">
      <c r="A23" s="13">
        <v>5</v>
      </c>
      <c r="B23" s="17"/>
      <c r="C23" s="13"/>
      <c r="D23" s="18"/>
      <c r="E23" s="12"/>
      <c r="F23" s="12"/>
      <c r="G23" s="12"/>
      <c r="H23" s="12"/>
      <c r="I23" s="12"/>
      <c r="J23" s="12" t="e">
        <f>AVERAGE(E23:I23)</f>
        <v>#DIV/0!</v>
      </c>
      <c r="K23" s="13">
        <f>COUNT(E23:I23)</f>
        <v>0</v>
      </c>
      <c r="L23" s="13" t="e">
        <f>STDEV(E23:I23)</f>
        <v>#DIV/0!</v>
      </c>
      <c r="M23" s="13" t="e">
        <f>L23/J23*100</f>
        <v>#DIV/0!</v>
      </c>
      <c r="N23" s="13" t="e">
        <f>IF(M23&lt;33,"ОДНОРОДНЫЕ","НЕОДНОРОДНЫЕ")</f>
        <v>#DIV/0!</v>
      </c>
      <c r="O23" s="12" t="e">
        <f>D23*J23</f>
        <v>#DIV/0!</v>
      </c>
    </row>
    <row r="24" spans="1:17" s="6" customFormat="1" x14ac:dyDescent="0.25">
      <c r="A24" s="10"/>
      <c r="B24" s="10"/>
      <c r="C24" s="10"/>
      <c r="D24" s="10"/>
      <c r="E24" s="4"/>
      <c r="F24" s="4"/>
      <c r="G24" s="4"/>
      <c r="H24" s="4"/>
      <c r="I24" s="4"/>
      <c r="J24" s="4"/>
      <c r="K24" s="10"/>
      <c r="L24" s="10"/>
      <c r="M24" s="10"/>
      <c r="N24" s="10"/>
      <c r="O24" s="4"/>
    </row>
    <row r="25" spans="1:17" s="6" customFormat="1" ht="14.45" customHeight="1" x14ac:dyDescent="0.25">
      <c r="A25" s="23" t="s">
        <v>33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9"/>
      <c r="Q25" s="19"/>
    </row>
    <row r="26" spans="1:17" s="6" customFormat="1" ht="18.7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9"/>
      <c r="Q26" s="19"/>
    </row>
    <row r="27" spans="1:17" s="6" customFormat="1" ht="15" customHeight="1" x14ac:dyDescent="0.25">
      <c r="A27" s="24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0"/>
      <c r="Q27" s="20"/>
    </row>
    <row r="28" spans="1:17" s="9" customFormat="1" ht="1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0"/>
      <c r="Q28" s="20"/>
    </row>
    <row r="30" spans="1:17" ht="15" customHeight="1" x14ac:dyDescent="0.25">
      <c r="A30" s="24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0"/>
      <c r="Q30" s="20"/>
    </row>
  </sheetData>
  <mergeCells count="16">
    <mergeCell ref="L11:M11"/>
    <mergeCell ref="B13:N13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A25:O26"/>
    <mergeCell ref="A27:O28"/>
    <mergeCell ref="A30:O30"/>
    <mergeCell ref="B17:B18"/>
    <mergeCell ref="C17:D17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2022-10-27T08:34:25Z</dcterms:modified>
</cp:coreProperties>
</file>