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7" i="1" l="1"/>
  <c r="O27" i="1"/>
  <c r="J22" i="1"/>
  <c r="O22" i="1" s="1"/>
  <c r="K22" i="1"/>
  <c r="L22" i="1"/>
  <c r="M22" i="1"/>
  <c r="N22" i="1"/>
  <c r="J23" i="1"/>
  <c r="O23" i="1" s="1"/>
  <c r="K23" i="1"/>
  <c r="L23" i="1"/>
  <c r="M23" i="1"/>
  <c r="N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M26" i="1" s="1"/>
  <c r="N26" i="1" s="1"/>
  <c r="M24" i="1" l="1"/>
  <c r="N24" i="1" s="1"/>
  <c r="M25" i="1"/>
  <c r="N25" i="1" s="1"/>
  <c r="L21" i="1"/>
  <c r="K21" i="1"/>
  <c r="J21" i="1"/>
  <c r="M21" i="1" l="1"/>
  <c r="N21" i="1" s="1"/>
  <c r="O21" i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<sst xmlns="http://schemas.openxmlformats.org/spreadsheetml/2006/main" count="52" uniqueCount="43">
  <si>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</si>
  <si>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</si>
  <si>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</si>
  <si>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</si>
  <si>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</si>
  <si>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</si>
  <si>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</si>
  <si>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</si>
  <si>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</si>
  <si>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</si>
  <si>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</si>
  <si>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</si>
  <si>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</si>
  <si>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</si>
  <si>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</si>
  <si>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</si>
  <si>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</si>
  <si>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</si>
  <si>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</si>
  <si>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</si>
  <si>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</si>
  <si>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</si>
  <si>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</si>
  <si>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</si>
  <si>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</si>
  <si>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</si>
  <si>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</si>
  <si>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</si>
  <si>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</si>
  <si>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</si>
  <si>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</si>
  <si>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Принтер со стартовым картриджем и фотобарабаном в комплекте</t>
  </si>
  <si>
    <t>Дополнительный оригинальный картридж для принтера</t>
  </si>
  <si>
    <t>Дополнительный оригинальный фотобарабан для принтера</t>
  </si>
  <si>
    <t>МФУ со стартовым картриджем и фотобарабаном в комплекте</t>
  </si>
  <si>
    <t>Дополнительный оригинальный картридж для МФУ</t>
  </si>
  <si>
    <t>Дополнительный оригинальный фотобарабан для МФУ</t>
  </si>
  <si>
    <t>на поставку печатающих устройств путем запроса котировок</t>
  </si>
  <si>
    <t>Начальная максимальная цена договора устанавливается в размере  3 068 106,00 (три миллиона шестьдесят восемь тысяч сто шесть рублей).</t>
  </si>
  <si>
    <t>КП 5319-10/22 от 07.10.2022</t>
  </si>
  <si>
    <t>КП 5318-10/22 от 07.10.2022</t>
  </si>
  <si>
    <t>КП 5317-10/22 от 07.10.2022</t>
  </si>
  <si>
    <t>№209-22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</si>
</sst>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zoomScalePageLayoutView="70" workbookViewId="0">
      <selection activeCell="F8" sqref="F8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37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29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42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0" t="s">
        <v>20</v>
      </c>
      <c r="M13" s="30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34" t="s">
        <v>14</v>
      </c>
      <c r="B18" s="35"/>
      <c r="C18" s="36"/>
      <c r="D18" s="35"/>
      <c r="E18" s="14" t="s">
        <v>41</v>
      </c>
      <c r="F18" s="14" t="s">
        <v>40</v>
      </c>
      <c r="G18" s="14" t="s">
        <v>39</v>
      </c>
      <c r="H18" s="14"/>
      <c r="I18" s="15"/>
      <c r="J18" s="15"/>
      <c r="K18" s="16"/>
      <c r="L18" s="16"/>
      <c r="M18" s="16"/>
      <c r="N18" s="16"/>
      <c r="O18" s="15"/>
    </row>
    <row r="19" spans="1:17" s="6" customFormat="1" ht="30" customHeight="1" x14ac:dyDescent="0.25">
      <c r="A19" s="39" t="s">
        <v>0</v>
      </c>
      <c r="B19" s="39" t="s">
        <v>1</v>
      </c>
      <c r="C19" s="39" t="s">
        <v>2</v>
      </c>
      <c r="D19" s="39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37" t="s">
        <v>15</v>
      </c>
      <c r="K19" s="39" t="s">
        <v>11</v>
      </c>
      <c r="L19" s="39" t="s">
        <v>12</v>
      </c>
      <c r="M19" s="39" t="s">
        <v>13</v>
      </c>
      <c r="N19" s="39" t="s">
        <v>9</v>
      </c>
      <c r="O19" s="33" t="s">
        <v>10</v>
      </c>
    </row>
    <row r="20" spans="1:17" s="6" customFormat="1" ht="30" x14ac:dyDescent="0.25">
      <c r="A20" s="40"/>
      <c r="B20" s="40"/>
      <c r="C20" s="17" t="s">
        <v>3</v>
      </c>
      <c r="D20" s="17" t="s">
        <v>4</v>
      </c>
      <c r="E20" s="25" t="s">
        <v>6</v>
      </c>
      <c r="F20" s="25" t="s">
        <v>6</v>
      </c>
      <c r="G20" s="25" t="s">
        <v>6</v>
      </c>
      <c r="H20" s="15" t="s">
        <v>6</v>
      </c>
      <c r="I20" s="15" t="s">
        <v>6</v>
      </c>
      <c r="J20" s="38"/>
      <c r="K20" s="39"/>
      <c r="L20" s="39"/>
      <c r="M20" s="39"/>
      <c r="N20" s="39"/>
      <c r="O20" s="33"/>
    </row>
    <row r="21" spans="1:17" s="6" customFormat="1" ht="38.25" x14ac:dyDescent="0.25">
      <c r="A21" s="20">
        <v>1</v>
      </c>
      <c r="B21" s="29" t="s">
        <v>31</v>
      </c>
      <c r="C21" s="43" t="s">
        <v>30</v>
      </c>
      <c r="D21" s="45">
        <v>30</v>
      </c>
      <c r="E21" s="21">
        <v>64075</v>
      </c>
      <c r="F21" s="21">
        <v>64895</v>
      </c>
      <c r="G21" s="21">
        <v>64550</v>
      </c>
      <c r="H21" s="18"/>
      <c r="I21" s="15"/>
      <c r="J21" s="15">
        <f t="shared" ref="J21:J27" si="0">AVERAGE(E21:I21)</f>
        <v>64506.666666666664</v>
      </c>
      <c r="K21" s="16">
        <f t="shared" ref="K21:K27" si="1">COUNT(E21:I21)</f>
        <v>3</v>
      </c>
      <c r="L21" s="16">
        <f t="shared" ref="L21:L27" si="2">STDEV(E21:I21)</f>
        <v>411.71389742554641</v>
      </c>
      <c r="M21" s="16">
        <f t="shared" ref="M21:M27" si="3">L21/J21*100</f>
        <v>0.6382501510317482</v>
      </c>
      <c r="N21" s="16" t="str">
        <f t="shared" ref="N21:N27" si="4">IF(M21&lt;33,"ОДНОРОДНЫЕ","НЕОДНОРОДНЫЕ")</f>
        <v>ОДНОРОДНЫЕ</v>
      </c>
      <c r="O21" s="15">
        <f>D21*J21</f>
        <v>1935200</v>
      </c>
    </row>
    <row r="22" spans="1:17" s="6" customFormat="1" ht="25.5" customHeight="1" x14ac:dyDescent="0.25">
      <c r="A22" s="24">
        <v>2</v>
      </c>
      <c r="B22" s="42" t="s">
        <v>32</v>
      </c>
      <c r="C22" s="43" t="s">
        <v>30</v>
      </c>
      <c r="D22" s="45">
        <v>30</v>
      </c>
      <c r="E22" s="21">
        <v>10212</v>
      </c>
      <c r="F22" s="21">
        <v>10450</v>
      </c>
      <c r="G22" s="21">
        <v>10750</v>
      </c>
      <c r="H22" s="18"/>
      <c r="I22" s="23"/>
      <c r="J22" s="23">
        <f t="shared" ref="J22:J27" si="5">AVERAGE(E22:I22)</f>
        <v>10470.666666666666</v>
      </c>
      <c r="K22" s="22">
        <f t="shared" ref="K22:K27" si="6">COUNT(E22:I22)</f>
        <v>3</v>
      </c>
      <c r="L22" s="22">
        <f t="shared" ref="L22:L27" si="7">STDEV(E22:I22)</f>
        <v>269.59475761470833</v>
      </c>
      <c r="M22" s="22">
        <f t="shared" ref="M22:M27" si="8">L22/J22*100</f>
        <v>2.5747621063419235</v>
      </c>
      <c r="N22" s="22" t="str">
        <f t="shared" ref="N22:N27" si="9">IF(M22&lt;33,"ОДНОРОДНЫЕ","НЕОДНОРОДНЫЕ")</f>
        <v>ОДНОРОДНЫЕ</v>
      </c>
      <c r="O22" s="23">
        <f t="shared" ref="O22:O27" si="10">D22*J22</f>
        <v>314120</v>
      </c>
    </row>
    <row r="23" spans="1:17" s="6" customFormat="1" ht="25.5" customHeight="1" x14ac:dyDescent="0.25">
      <c r="A23" s="24">
        <v>3</v>
      </c>
      <c r="B23" s="42" t="s">
        <v>33</v>
      </c>
      <c r="C23" s="43" t="s">
        <v>30</v>
      </c>
      <c r="D23" s="45">
        <v>30</v>
      </c>
      <c r="E23" s="21">
        <v>10915</v>
      </c>
      <c r="F23" s="21">
        <v>11000</v>
      </c>
      <c r="G23" s="21">
        <v>11400</v>
      </c>
      <c r="H23" s="18"/>
      <c r="I23" s="23"/>
      <c r="J23" s="23">
        <f t="shared" si="5"/>
        <v>11105</v>
      </c>
      <c r="K23" s="22">
        <f t="shared" si="6"/>
        <v>3</v>
      </c>
      <c r="L23" s="22">
        <f t="shared" si="7"/>
        <v>258.98841672939739</v>
      </c>
      <c r="M23" s="22">
        <f t="shared" si="8"/>
        <v>2.3321784487113679</v>
      </c>
      <c r="N23" s="22" t="str">
        <f t="shared" si="9"/>
        <v>ОДНОРОДНЫЕ</v>
      </c>
      <c r="O23" s="23">
        <f t="shared" si="10"/>
        <v>333150</v>
      </c>
    </row>
    <row r="24" spans="1:17" s="6" customFormat="1" ht="38.25" x14ac:dyDescent="0.25">
      <c r="A24" s="24">
        <v>4</v>
      </c>
      <c r="B24" s="42" t="s">
        <v>34</v>
      </c>
      <c r="C24" s="43" t="s">
        <v>30</v>
      </c>
      <c r="D24" s="45">
        <v>4</v>
      </c>
      <c r="E24" s="21">
        <v>99700</v>
      </c>
      <c r="F24" s="21">
        <v>99900</v>
      </c>
      <c r="G24" s="21">
        <v>99900</v>
      </c>
      <c r="H24" s="18"/>
      <c r="I24" s="23"/>
      <c r="J24" s="23">
        <f t="shared" si="5"/>
        <v>99833.333333333328</v>
      </c>
      <c r="K24" s="22">
        <f t="shared" si="6"/>
        <v>3</v>
      </c>
      <c r="L24" s="22">
        <f t="shared" si="7"/>
        <v>115.47005383792516</v>
      </c>
      <c r="M24" s="22">
        <f t="shared" si="8"/>
        <v>0.11566282521328064</v>
      </c>
      <c r="N24" s="22" t="str">
        <f t="shared" si="9"/>
        <v>ОДНОРОДНЫЕ</v>
      </c>
      <c r="O24" s="23">
        <f t="shared" si="10"/>
        <v>399333.33333333331</v>
      </c>
    </row>
    <row r="25" spans="1:17" s="6" customFormat="1" ht="25.5" customHeight="1" x14ac:dyDescent="0.25">
      <c r="A25" s="24">
        <v>5</v>
      </c>
      <c r="B25" s="42" t="s">
        <v>35</v>
      </c>
      <c r="C25" s="43" t="s">
        <v>30</v>
      </c>
      <c r="D25" s="45">
        <v>4</v>
      </c>
      <c r="E25" s="21">
        <v>10212</v>
      </c>
      <c r="F25" s="21">
        <v>10450</v>
      </c>
      <c r="G25" s="21">
        <v>10750</v>
      </c>
      <c r="H25" s="18"/>
      <c r="I25" s="23"/>
      <c r="J25" s="23">
        <f t="shared" si="5"/>
        <v>10470.666666666666</v>
      </c>
      <c r="K25" s="22">
        <f t="shared" si="6"/>
        <v>3</v>
      </c>
      <c r="L25" s="22">
        <f t="shared" si="7"/>
        <v>269.59475761470833</v>
      </c>
      <c r="M25" s="22">
        <f t="shared" si="8"/>
        <v>2.5747621063419235</v>
      </c>
      <c r="N25" s="22" t="str">
        <f t="shared" si="9"/>
        <v>ОДНОРОДНЫЕ</v>
      </c>
      <c r="O25" s="23">
        <f t="shared" si="10"/>
        <v>41882.666666666664</v>
      </c>
    </row>
    <row r="26" spans="1:17" s="6" customFormat="1" ht="25.5" customHeight="1" x14ac:dyDescent="0.25">
      <c r="A26" s="24">
        <v>6</v>
      </c>
      <c r="B26" s="42" t="s">
        <v>36</v>
      </c>
      <c r="C26" s="43" t="s">
        <v>30</v>
      </c>
      <c r="D26" s="45">
        <v>4</v>
      </c>
      <c r="E26" s="21">
        <v>10915</v>
      </c>
      <c r="F26" s="21">
        <v>11000</v>
      </c>
      <c r="G26" s="21">
        <v>11400</v>
      </c>
      <c r="H26" s="18"/>
      <c r="I26" s="23"/>
      <c r="J26" s="23">
        <f t="shared" si="5"/>
        <v>11105</v>
      </c>
      <c r="K26" s="22">
        <f t="shared" si="6"/>
        <v>3</v>
      </c>
      <c r="L26" s="22">
        <f t="shared" si="7"/>
        <v>258.98841672939739</v>
      </c>
      <c r="M26" s="22">
        <f t="shared" si="8"/>
        <v>2.3321784487113679</v>
      </c>
      <c r="N26" s="22" t="str">
        <f t="shared" si="9"/>
        <v>ОДНОРОДНЫЕ</v>
      </c>
      <c r="O26" s="23">
        <f t="shared" si="10"/>
        <v>44420</v>
      </c>
    </row>
    <row r="27" spans="1:17" s="6" customFormat="1" x14ac:dyDescent="0.25">
      <c r="A27" s="19"/>
      <c r="B27" s="27"/>
      <c r="C27" s="28"/>
      <c r="D27" s="44"/>
      <c r="E27" s="26"/>
      <c r="F27" s="26"/>
      <c r="G27" s="26"/>
      <c r="H27" s="15"/>
      <c r="I27" s="15"/>
      <c r="J27" s="23"/>
      <c r="K27" s="22"/>
      <c r="L27" s="22"/>
      <c r="M27" s="22"/>
      <c r="N27" s="22" t="str">
        <f t="shared" si="9"/>
        <v>ОДНОРОДНЫЕ</v>
      </c>
      <c r="O27" s="23">
        <f>SUM(O21:O26)</f>
        <v>3068106</v>
      </c>
    </row>
    <row r="28" spans="1:17" s="7" customFormat="1" x14ac:dyDescent="0.25">
      <c r="A28" s="12"/>
      <c r="B28" s="12"/>
      <c r="C28" s="12"/>
      <c r="D28" s="12"/>
      <c r="E28" s="4"/>
      <c r="F28" s="4"/>
      <c r="G28" s="4"/>
      <c r="H28" s="4"/>
      <c r="I28" s="4"/>
      <c r="J28" s="4"/>
      <c r="K28" s="12"/>
      <c r="L28" s="12"/>
      <c r="M28" s="12"/>
      <c r="N28" s="12"/>
      <c r="O28" s="4"/>
    </row>
    <row r="29" spans="1:17" s="10" customFormat="1" ht="33.6" customHeight="1" x14ac:dyDescent="0.25">
      <c r="A29" s="31" t="s">
        <v>25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7" s="10" customFormat="1" ht="33.6" customHeight="1" x14ac:dyDescent="0.25">
      <c r="A30" s="32" t="s">
        <v>24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7" s="10" customFormat="1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7" s="10" customFormat="1" ht="31.9" customHeight="1" x14ac:dyDescent="0.25">
      <c r="A32" s="41" t="s">
        <v>38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13"/>
      <c r="Q32" s="13"/>
    </row>
  </sheetData>
  <mergeCells count="17">
    <mergeCell ref="A32:O32"/>
    <mergeCell ref="L13:M13"/>
    <mergeCell ref="B15:N15"/>
    <mergeCell ref="A29:O29"/>
    <mergeCell ref="A30:O30"/>
    <mergeCell ref="A31:O31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7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:N27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2022-10-13T08:16:23Z</dcterms:modified>
</cp:coreProperties>
</file>