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0" yWindow="0" windowWidth="23040" windowHeight="939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L28" i="1" l="1"/>
  <c r="K28" i="1"/>
  <c r="J28" i="1"/>
  <c r="O28" i="1" s="1"/>
  <c r="L24" i="1"/>
  <c r="K24" i="1"/>
  <c r="J24" i="1"/>
  <c r="O24" i="1" s="1"/>
  <c r="L23" i="1"/>
  <c r="K23" i="1"/>
  <c r="J23" i="1"/>
  <c r="O23" i="1" s="1"/>
  <c r="L22" i="1"/>
  <c r="K22" i="1"/>
  <c r="J22" i="1"/>
  <c r="O22" i="1" s="1"/>
  <c r="L31" i="1"/>
  <c r="K31" i="1"/>
  <c r="J31" i="1"/>
  <c r="O31" i="1" s="1"/>
  <c r="L30" i="1"/>
  <c r="K30" i="1"/>
  <c r="J30" i="1"/>
  <c r="O30" i="1" s="1"/>
  <c r="L29" i="1"/>
  <c r="K29" i="1"/>
  <c r="J29" i="1"/>
  <c r="O29" i="1" s="1"/>
  <c r="L27" i="1"/>
  <c r="K27" i="1"/>
  <c r="J27" i="1"/>
  <c r="O27" i="1" s="1"/>
  <c r="L26" i="1"/>
  <c r="K26" i="1"/>
  <c r="J26" i="1"/>
  <c r="O26" i="1" s="1"/>
  <c r="L20" i="1"/>
  <c r="K20" i="1"/>
  <c r="J20" i="1"/>
  <c r="O20" i="1" s="1"/>
  <c r="J21" i="1"/>
  <c r="O21" i="1" s="1"/>
  <c r="K21" i="1"/>
  <c r="L21" i="1"/>
  <c r="J25" i="1"/>
  <c r="O25" i="1" s="1"/>
  <c r="K25" i="1"/>
  <c r="L25" i="1"/>
  <c r="J32" i="1"/>
  <c r="O32" i="1" s="1"/>
  <c r="K32" i="1"/>
  <c r="L32" i="1"/>
  <c r="L19" i="1"/>
  <c r="K19" i="1"/>
  <c r="J19" i="1"/>
  <c r="M22" i="1" l="1"/>
  <c r="N22" i="1" s="1"/>
  <c r="M28" i="1"/>
  <c r="N28" i="1" s="1"/>
  <c r="M23" i="1"/>
  <c r="N23" i="1" s="1"/>
  <c r="M31" i="1"/>
  <c r="N31" i="1" s="1"/>
  <c r="M24" i="1"/>
  <c r="N24" i="1" s="1"/>
  <c r="M30" i="1"/>
  <c r="N30" i="1" s="1"/>
  <c r="M27" i="1"/>
  <c r="N27" i="1" s="1"/>
  <c r="M29" i="1"/>
  <c r="N29" i="1" s="1"/>
  <c r="M20" i="1"/>
  <c r="N20" i="1" s="1"/>
  <c r="M26" i="1"/>
  <c r="N26" i="1" s="1"/>
  <c r="M32" i="1"/>
  <c r="N32" i="1" s="1"/>
  <c r="M21" i="1"/>
  <c r="N21" i="1" s="1"/>
  <c r="M25" i="1"/>
  <c r="N25" i="1" s="1"/>
  <c r="M19" i="1"/>
  <c r="N19" i="1" s="1"/>
  <c r="O19" i="1"/>
  <c r="C16" i="1" l="1"/>
</calcChain>
</file>

<file path=xl/sharedStrings.xml><?xml version="1.0" encoding="utf-8"?>
<sst xmlns="http://schemas.openxmlformats.org/spreadsheetml/2006/main" count="57" uniqueCount="46">
  <si>
    <t>№ п/п</t>
  </si>
  <si>
    <t>Наименование товара, работ, услуг</t>
  </si>
  <si>
    <t>Объем</t>
  </si>
  <si>
    <t>Ед.изм.</t>
  </si>
  <si>
    <t>Кол-во</t>
  </si>
  <si>
    <t>Источник №1</t>
  </si>
  <si>
    <t>Цена за ед.изм.</t>
  </si>
  <si>
    <t>Источник №2</t>
  </si>
  <si>
    <t>Источник №3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</si>
  <si>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</si>
  <si>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</si>
  <si>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</si>
  <si>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</si>
  <si>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</si>
  <si>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</si>
  <si>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</si>
  <si>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</si>
  <si>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</si>
  <si>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</si>
  <si>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</si>
  <si>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</si>
  <si>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</si>
  <si>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>Источник №4</t>
  </si>
  <si>
    <t>Источник №5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</si>
  <si>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</si>
  <si>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ИТОГО: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</si>
  <si>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</si>
  <si>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</si>
  <si>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</si>
  <si>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в электронной форме, участниками которого могут являться</t>
  </si>
  <si>
    <t>только субъекты малого и среднего предпринимательства</t>
  </si>
  <si>
    <t>Шт.</t>
  </si>
  <si>
    <t>Трубка эндотрахеальная с манжетой размер 7,0</t>
  </si>
  <si>
    <t>Трубка эндотрахеальная с манжетой размер 7,5</t>
  </si>
  <si>
    <t>Трубка эндотрахеальная с манжетой № 8,0</t>
  </si>
  <si>
    <t>Стилет эндотрахеальных трубок  Ch- 14</t>
  </si>
  <si>
    <t>Контур дыхательный  для ИВЛ, однократного применения, без принадлежностей, для взрослых.</t>
  </si>
  <si>
    <t>Краник (переходник)  трехходовой</t>
  </si>
  <si>
    <t>Краник трехходовой с удлинительной линией для инфузионных систем</t>
  </si>
  <si>
    <t>Фильтр (тепловлагообменник) дыхательный бактериально-вирусный с портом Unomedical (или эквивалент)</t>
  </si>
  <si>
    <t>№ 204-22</t>
  </si>
  <si>
    <t>Исходя из имеющегося у Заказчика объёма финансового обеспечения для осуществления закупки НМЦД устанавливается в размере  260 750 (двести шестьдесять тысяч семьсот пятьдесят) рублей 00 копеек.</t>
  </si>
  <si>
    <t>КП вх.4818-09/22 от 12.09.2022</t>
  </si>
  <si>
    <t>КП вх.4816-09/22 от 12.09.2022</t>
  </si>
  <si>
    <t>КП вх.4817-09/22 от 12.09.2022</t>
  </si>
  <si>
    <t>на поставку медицинских расходных материалов для анестезиологии и реаниматологии путем запроса котировок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</si>
</sst>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64" fontId="0" fillId="0" borderId="0" xfId="0" applyNumberForma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164" fontId="4" fillId="0" borderId="0" xfId="0" applyNumberFormat="1" applyFont="1" applyFill="1" applyAlignment="1">
      <alignment horizontal="center" vertical="center" wrapText="1"/>
    </xf>
    <xf numFmtId="0" fontId="5" fillId="0" borderId="0" xfId="0" applyFont="1" applyAlignment="1">
      <alignment horizontal="right" indent="15"/>
    </xf>
    <xf numFmtId="0" fontId="5" fillId="0" borderId="0" xfId="0" applyFont="1" applyAlignment="1">
      <alignment horizontal="right"/>
    </xf>
    <xf numFmtId="164" fontId="4" fillId="2" borderId="1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/>
    </xf>
    <xf numFmtId="164" fontId="4" fillId="0" borderId="0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2" xfId="0" applyFont="1" applyBorder="1" applyAlignment="1">
      <alignment vertical="center" wrapText="1"/>
    </xf>
    <xf numFmtId="164" fontId="4" fillId="0" borderId="3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</cellXfs>
  <cellStyles count="1">
    <cellStyle name="Обычный" xfId="0" builtinId="0"/>
  </cellStyles>
  <dxfs count="30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8"/>
  <sheetViews>
    <sheetView tabSelected="1" zoomScale="85" zoomScaleNormal="85" zoomScalePageLayoutView="70" workbookViewId="0">
      <selection activeCell="R15" sqref="R15"/>
    </sheetView>
  </sheetViews>
  <sheetFormatPr defaultRowHeight="15" x14ac:dyDescent="0.25"/>
  <cols>
    <col min="1" max="1" width="6" style="2" customWidth="1"/>
    <col min="2" max="2" width="42.7109375" style="2" customWidth="1"/>
    <col min="3" max="4" width="9.140625" style="2"/>
    <col min="5" max="7" width="15.85546875" style="3" customWidth="1"/>
    <col min="8" max="8" width="9.7109375" style="3" hidden="1" customWidth="1"/>
    <col min="9" max="9" width="9.85546875" style="3" hidden="1" customWidth="1"/>
    <col min="10" max="10" width="13.7109375" style="3" customWidth="1"/>
    <col min="11" max="11" width="9.42578125" style="2" customWidth="1"/>
    <col min="12" max="12" width="12.5703125" style="2" customWidth="1"/>
    <col min="13" max="13" width="10.28515625" style="2" customWidth="1"/>
    <col min="14" max="14" width="14.28515625" style="2" customWidth="1"/>
    <col min="15" max="15" width="13.28515625" style="3" customWidth="1"/>
    <col min="16" max="16384" width="9.140625" style="1"/>
  </cols>
  <sheetData>
    <row r="1" spans="1:15" x14ac:dyDescent="0.25">
      <c r="A1" s="10"/>
      <c r="B1" s="10"/>
      <c r="C1" s="10"/>
      <c r="D1" s="10"/>
      <c r="E1" s="11"/>
      <c r="F1" s="11"/>
      <c r="G1" s="11"/>
      <c r="H1" s="11"/>
      <c r="I1" s="11"/>
      <c r="J1" s="11"/>
      <c r="K1" s="10"/>
      <c r="L1" s="10"/>
      <c r="M1" s="10"/>
      <c r="N1" s="10"/>
      <c r="O1" s="8" t="s">
        <v>27</v>
      </c>
    </row>
    <row r="2" spans="1:15" x14ac:dyDescent="0.25">
      <c r="A2" s="10"/>
      <c r="B2" s="10"/>
      <c r="C2" s="10"/>
      <c r="D2" s="10"/>
      <c r="E2" s="11"/>
      <c r="F2" s="11"/>
      <c r="G2" s="11"/>
      <c r="H2" s="11"/>
      <c r="I2" s="11"/>
      <c r="J2" s="11"/>
      <c r="K2" s="10"/>
      <c r="L2" s="10"/>
      <c r="M2" s="10"/>
      <c r="N2" s="10"/>
      <c r="O2" s="8" t="s">
        <v>28</v>
      </c>
    </row>
    <row r="3" spans="1:15" x14ac:dyDescent="0.25">
      <c r="A3" s="10"/>
      <c r="B3" s="10"/>
      <c r="C3" s="10"/>
      <c r="D3" s="10"/>
      <c r="E3" s="11"/>
      <c r="F3" s="11"/>
      <c r="G3" s="11"/>
      <c r="H3" s="11"/>
      <c r="I3" s="11"/>
      <c r="J3" s="11"/>
      <c r="K3" s="10"/>
      <c r="L3" s="10"/>
      <c r="M3" s="10"/>
      <c r="N3" s="10"/>
      <c r="O3" s="8" t="s">
        <v>45</v>
      </c>
    </row>
    <row r="4" spans="1:15" x14ac:dyDescent="0.25">
      <c r="A4" s="10"/>
      <c r="B4" s="10"/>
      <c r="C4" s="10"/>
      <c r="D4" s="10"/>
      <c r="E4" s="11"/>
      <c r="F4" s="11"/>
      <c r="G4" s="11"/>
      <c r="H4" s="11"/>
      <c r="I4" s="11"/>
      <c r="J4" s="11"/>
      <c r="K4" s="10"/>
      <c r="L4" s="10"/>
      <c r="M4" s="10"/>
      <c r="N4" s="10"/>
      <c r="O4" s="8" t="s">
        <v>29</v>
      </c>
    </row>
    <row r="5" spans="1:15" x14ac:dyDescent="0.25">
      <c r="A5" s="10"/>
      <c r="B5" s="10"/>
      <c r="C5" s="10"/>
      <c r="D5" s="10"/>
      <c r="E5" s="11"/>
      <c r="F5" s="11"/>
      <c r="G5" s="11"/>
      <c r="H5" s="11"/>
      <c r="I5" s="11"/>
      <c r="J5" s="11"/>
      <c r="K5" s="10"/>
      <c r="L5" s="10"/>
      <c r="M5" s="10"/>
      <c r="N5" s="10"/>
      <c r="O5" s="8" t="s">
        <v>30</v>
      </c>
    </row>
    <row r="6" spans="1:15" x14ac:dyDescent="0.25">
      <c r="A6" s="10"/>
      <c r="B6" s="10"/>
      <c r="C6" s="10"/>
      <c r="D6" s="10"/>
      <c r="E6" s="11"/>
      <c r="F6" s="11"/>
      <c r="G6" s="11"/>
      <c r="H6" s="11"/>
      <c r="I6" s="11"/>
      <c r="J6" s="11"/>
      <c r="K6" s="10"/>
      <c r="L6" s="10"/>
      <c r="M6" s="10"/>
      <c r="N6" s="10"/>
      <c r="O6" s="8" t="s">
        <v>40</v>
      </c>
    </row>
    <row r="7" spans="1:15" s="5" customFormat="1" x14ac:dyDescent="0.2">
      <c r="A7" s="10"/>
      <c r="B7" s="10"/>
      <c r="C7" s="10"/>
      <c r="D7" s="10"/>
      <c r="E7" s="11"/>
      <c r="F7" s="11"/>
      <c r="G7" s="11"/>
      <c r="H7" s="11"/>
      <c r="I7" s="11"/>
      <c r="J7" s="11"/>
      <c r="K7" s="10"/>
      <c r="L7" s="10"/>
      <c r="M7" s="10"/>
      <c r="N7" s="10"/>
      <c r="O7" s="12" t="s">
        <v>16</v>
      </c>
    </row>
    <row r="8" spans="1:15" s="5" customFormat="1" x14ac:dyDescent="0.2">
      <c r="A8" s="10"/>
      <c r="B8" s="10"/>
      <c r="C8" s="10"/>
      <c r="D8" s="10"/>
      <c r="E8" s="11"/>
      <c r="F8" s="11"/>
      <c r="G8" s="11"/>
      <c r="H8" s="11"/>
      <c r="I8" s="11"/>
      <c r="J8" s="11"/>
      <c r="K8" s="10"/>
      <c r="L8" s="10"/>
      <c r="M8" s="10"/>
      <c r="N8" s="10"/>
      <c r="O8" s="13" t="s">
        <v>21</v>
      </c>
    </row>
    <row r="9" spans="1:15" s="5" customFormat="1" x14ac:dyDescent="0.2">
      <c r="A9" s="10"/>
      <c r="B9" s="10"/>
      <c r="C9" s="10"/>
      <c r="D9" s="10"/>
      <c r="E9" s="11"/>
      <c r="F9" s="11"/>
      <c r="G9" s="11"/>
      <c r="H9" s="11"/>
      <c r="I9" s="11"/>
      <c r="J9" s="11"/>
      <c r="K9" s="10"/>
      <c r="L9" s="10"/>
      <c r="M9" s="10"/>
      <c r="N9" s="10"/>
      <c r="O9" s="13" t="s">
        <v>17</v>
      </c>
    </row>
    <row r="10" spans="1:15" s="5" customFormat="1" x14ac:dyDescent="0.25">
      <c r="A10" s="10"/>
      <c r="B10" s="10"/>
      <c r="C10" s="10"/>
      <c r="D10" s="10"/>
      <c r="E10" s="11"/>
      <c r="F10" s="11"/>
      <c r="G10" s="11"/>
      <c r="H10" s="11"/>
      <c r="I10" s="11"/>
      <c r="J10" s="11"/>
      <c r="K10" s="10"/>
      <c r="L10" s="10"/>
      <c r="M10" s="10"/>
      <c r="N10" s="10"/>
      <c r="O10" s="11"/>
    </row>
    <row r="11" spans="1:15" s="5" customFormat="1" ht="28.9" customHeight="1" x14ac:dyDescent="0.25">
      <c r="A11" s="10"/>
      <c r="B11" s="10"/>
      <c r="C11" s="10"/>
      <c r="D11" s="10"/>
      <c r="E11" s="11"/>
      <c r="F11" s="11"/>
      <c r="G11" s="11"/>
      <c r="H11" s="11"/>
      <c r="I11" s="11"/>
      <c r="J11" s="11"/>
      <c r="K11" s="10"/>
      <c r="L11" s="25" t="s">
        <v>20</v>
      </c>
      <c r="M11" s="25"/>
      <c r="N11" s="10"/>
      <c r="O11" s="11" t="s">
        <v>18</v>
      </c>
    </row>
    <row r="12" spans="1:15" x14ac:dyDescent="0.25">
      <c r="A12" s="10"/>
      <c r="B12" s="10"/>
      <c r="C12" s="10"/>
      <c r="D12" s="10"/>
      <c r="E12" s="11"/>
      <c r="F12" s="11"/>
      <c r="G12" s="11"/>
      <c r="H12" s="11"/>
      <c r="I12" s="11"/>
      <c r="J12" s="11"/>
      <c r="K12" s="10"/>
      <c r="L12" s="10"/>
      <c r="M12" s="10"/>
      <c r="N12" s="10"/>
      <c r="O12" s="11"/>
    </row>
    <row r="13" spans="1:15" x14ac:dyDescent="0.25">
      <c r="A13" s="10"/>
      <c r="B13" s="25" t="s">
        <v>19</v>
      </c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11"/>
    </row>
    <row r="14" spans="1:15" hidden="1" x14ac:dyDescent="0.25">
      <c r="A14" s="10"/>
      <c r="B14" s="10"/>
      <c r="C14" s="10"/>
      <c r="D14" s="10"/>
      <c r="E14" s="11"/>
      <c r="F14" s="11"/>
      <c r="G14" s="11"/>
      <c r="H14" s="11"/>
      <c r="I14" s="11"/>
      <c r="J14" s="11"/>
      <c r="K14" s="10"/>
      <c r="L14" s="10"/>
      <c r="M14" s="10"/>
      <c r="N14" s="10"/>
      <c r="O14" s="11"/>
    </row>
    <row r="15" spans="1:15" x14ac:dyDescent="0.25">
      <c r="A15" s="10"/>
      <c r="B15" s="10"/>
      <c r="C15" s="10"/>
      <c r="D15" s="10"/>
      <c r="E15" s="11"/>
      <c r="F15" s="11"/>
      <c r="G15" s="11"/>
      <c r="H15" s="11"/>
      <c r="I15" s="11"/>
      <c r="J15" s="11"/>
      <c r="K15" s="10"/>
      <c r="L15" s="10"/>
      <c r="M15" s="10"/>
      <c r="N15" s="10"/>
      <c r="O15" s="11"/>
    </row>
    <row r="16" spans="1:15" s="4" customFormat="1" ht="45" customHeight="1" x14ac:dyDescent="0.25">
      <c r="A16" s="23" t="s">
        <v>14</v>
      </c>
      <c r="B16" s="23"/>
      <c r="C16" s="27">
        <f>SUMIF(O19:O32,"&gt;0")</f>
        <v>273279.16666666669</v>
      </c>
      <c r="D16" s="23"/>
      <c r="E16" s="14" t="s">
        <v>42</v>
      </c>
      <c r="F16" s="14" t="s">
        <v>44</v>
      </c>
      <c r="G16" s="14" t="s">
        <v>43</v>
      </c>
      <c r="H16" s="14"/>
      <c r="I16" s="15"/>
      <c r="J16" s="15"/>
      <c r="K16" s="16"/>
      <c r="L16" s="16"/>
      <c r="M16" s="16"/>
      <c r="N16" s="16"/>
      <c r="O16" s="15"/>
    </row>
    <row r="17" spans="1:15" s="4" customFormat="1" ht="30" customHeight="1" x14ac:dyDescent="0.25">
      <c r="A17" s="23" t="s">
        <v>0</v>
      </c>
      <c r="B17" s="23" t="s">
        <v>1</v>
      </c>
      <c r="C17" s="23" t="s">
        <v>2</v>
      </c>
      <c r="D17" s="23"/>
      <c r="E17" s="15" t="s">
        <v>5</v>
      </c>
      <c r="F17" s="15" t="s">
        <v>7</v>
      </c>
      <c r="G17" s="15" t="s">
        <v>8</v>
      </c>
      <c r="H17" s="15" t="s">
        <v>22</v>
      </c>
      <c r="I17" s="15" t="s">
        <v>23</v>
      </c>
      <c r="J17" s="27" t="s">
        <v>15</v>
      </c>
      <c r="K17" s="23" t="s">
        <v>11</v>
      </c>
      <c r="L17" s="23" t="s">
        <v>12</v>
      </c>
      <c r="M17" s="23" t="s">
        <v>13</v>
      </c>
      <c r="N17" s="23" t="s">
        <v>9</v>
      </c>
      <c r="O17" s="27" t="s">
        <v>10</v>
      </c>
    </row>
    <row r="18" spans="1:15" s="4" customFormat="1" ht="25.5" x14ac:dyDescent="0.25">
      <c r="A18" s="23"/>
      <c r="B18" s="23"/>
      <c r="C18" s="31" t="s">
        <v>3</v>
      </c>
      <c r="D18" s="31" t="s">
        <v>4</v>
      </c>
      <c r="E18" s="15" t="s">
        <v>6</v>
      </c>
      <c r="F18" s="15" t="s">
        <v>6</v>
      </c>
      <c r="G18" s="15" t="s">
        <v>6</v>
      </c>
      <c r="H18" s="15" t="s">
        <v>6</v>
      </c>
      <c r="I18" s="15" t="s">
        <v>6</v>
      </c>
      <c r="J18" s="27"/>
      <c r="K18" s="23"/>
      <c r="L18" s="23"/>
      <c r="M18" s="23"/>
      <c r="N18" s="23"/>
      <c r="O18" s="27"/>
    </row>
    <row r="19" spans="1:15" s="6" customFormat="1" ht="33.6" customHeight="1" x14ac:dyDescent="0.25">
      <c r="A19" s="16">
        <v>1</v>
      </c>
      <c r="B19" s="28" t="s">
        <v>32</v>
      </c>
      <c r="C19" s="22" t="s">
        <v>31</v>
      </c>
      <c r="D19" s="22">
        <v>200</v>
      </c>
      <c r="E19" s="30">
        <v>135</v>
      </c>
      <c r="F19" s="15">
        <v>150</v>
      </c>
      <c r="G19" s="15">
        <v>141.75</v>
      </c>
      <c r="H19" s="15"/>
      <c r="I19" s="15"/>
      <c r="J19" s="15">
        <f t="shared" ref="J19:J20" si="0">AVERAGE(E19:I19)</f>
        <v>142.25</v>
      </c>
      <c r="K19" s="16">
        <f t="shared" ref="K19:K20" si="1">COUNT(E19:I19)</f>
        <v>3</v>
      </c>
      <c r="L19" s="16">
        <f t="shared" ref="L19:L20" si="2">STDEV(E19:I19)</f>
        <v>7.5124896006583599</v>
      </c>
      <c r="M19" s="16">
        <f t="shared" ref="M19:M20" si="3">L19/J19*100</f>
        <v>5.2811877684768787</v>
      </c>
      <c r="N19" s="16" t="str">
        <f t="shared" ref="N19:N20" si="4">IF(M19&lt;33,"ОДНОРОДНЫЕ","НЕОДНОРОДНЫЕ")</f>
        <v>ОДНОРОДНЫЕ</v>
      </c>
      <c r="O19" s="15">
        <f t="shared" ref="O19:O20" si="5">D19*J19</f>
        <v>28450</v>
      </c>
    </row>
    <row r="20" spans="1:15" s="6" customFormat="1" ht="28.9" customHeight="1" x14ac:dyDescent="0.25">
      <c r="A20" s="16">
        <v>2</v>
      </c>
      <c r="B20" s="29" t="s">
        <v>33</v>
      </c>
      <c r="C20" s="22" t="s">
        <v>31</v>
      </c>
      <c r="D20" s="22">
        <v>300</v>
      </c>
      <c r="E20" s="30">
        <v>135</v>
      </c>
      <c r="F20" s="15">
        <v>150</v>
      </c>
      <c r="G20" s="15">
        <v>141.75</v>
      </c>
      <c r="H20" s="15"/>
      <c r="I20" s="15"/>
      <c r="J20" s="15">
        <f t="shared" si="0"/>
        <v>142.25</v>
      </c>
      <c r="K20" s="16">
        <f t="shared" si="1"/>
        <v>3</v>
      </c>
      <c r="L20" s="16">
        <f t="shared" si="2"/>
        <v>7.5124896006583599</v>
      </c>
      <c r="M20" s="16">
        <f t="shared" si="3"/>
        <v>5.2811877684768787</v>
      </c>
      <c r="N20" s="16" t="str">
        <f t="shared" si="4"/>
        <v>ОДНОРОДНЫЕ</v>
      </c>
      <c r="O20" s="15">
        <f t="shared" si="5"/>
        <v>42675</v>
      </c>
    </row>
    <row r="21" spans="1:15" s="6" customFormat="1" ht="30" customHeight="1" x14ac:dyDescent="0.25">
      <c r="A21" s="16">
        <v>3</v>
      </c>
      <c r="B21" s="29" t="s">
        <v>34</v>
      </c>
      <c r="C21" s="22" t="s">
        <v>31</v>
      </c>
      <c r="D21" s="22">
        <v>150</v>
      </c>
      <c r="E21" s="30">
        <v>135</v>
      </c>
      <c r="F21" s="15">
        <v>150</v>
      </c>
      <c r="G21" s="15">
        <v>141.75</v>
      </c>
      <c r="H21" s="15"/>
      <c r="I21" s="15"/>
      <c r="J21" s="15">
        <f>AVERAGE(E21:I21)</f>
        <v>142.25</v>
      </c>
      <c r="K21" s="16">
        <f>COUNT(E21:I21)</f>
        <v>3</v>
      </c>
      <c r="L21" s="16">
        <f>STDEV(E21:I21)</f>
        <v>7.5124896006583599</v>
      </c>
      <c r="M21" s="16">
        <f>L21/J21*100</f>
        <v>5.2811877684768787</v>
      </c>
      <c r="N21" s="16" t="str">
        <f>IF(M21&lt;33,"ОДНОРОДНЫЕ","НЕОДНОРОДНЫЕ")</f>
        <v>ОДНОРОДНЫЕ</v>
      </c>
      <c r="O21" s="15">
        <f>D21*J21</f>
        <v>21337.5</v>
      </c>
    </row>
    <row r="22" spans="1:15" s="6" customFormat="1" ht="28.9" customHeight="1" x14ac:dyDescent="0.25">
      <c r="A22" s="16">
        <v>4</v>
      </c>
      <c r="B22" s="28" t="s">
        <v>35</v>
      </c>
      <c r="C22" s="22" t="s">
        <v>31</v>
      </c>
      <c r="D22" s="22">
        <v>200</v>
      </c>
      <c r="E22" s="30">
        <v>210</v>
      </c>
      <c r="F22" s="15">
        <v>228</v>
      </c>
      <c r="G22" s="15">
        <v>220.5</v>
      </c>
      <c r="H22" s="15"/>
      <c r="I22" s="15"/>
      <c r="J22" s="15">
        <f t="shared" ref="J22:J23" si="6">AVERAGE(E22:I22)</f>
        <v>219.5</v>
      </c>
      <c r="K22" s="16">
        <f t="shared" ref="K22:K23" si="7">COUNT(E22:I22)</f>
        <v>3</v>
      </c>
      <c r="L22" s="16">
        <f t="shared" ref="L22:L23" si="8">STDEV(E22:I22)</f>
        <v>9.041570660012562</v>
      </c>
      <c r="M22" s="16">
        <f t="shared" ref="M22:M23" si="9">L22/J22*100</f>
        <v>4.1191665877050401</v>
      </c>
      <c r="N22" s="16" t="str">
        <f t="shared" ref="N22:N23" si="10">IF(M22&lt;33,"ОДНОРОДНЫЕ","НЕОДНОРОДНЫЕ")</f>
        <v>ОДНОРОДНЫЕ</v>
      </c>
      <c r="O22" s="15">
        <f t="shared" ref="O22:O23" si="11">D22*J22</f>
        <v>43900</v>
      </c>
    </row>
    <row r="23" spans="1:15" s="6" customFormat="1" ht="28.9" customHeight="1" x14ac:dyDescent="0.25">
      <c r="A23" s="16">
        <v>5</v>
      </c>
      <c r="B23" s="28" t="s">
        <v>36</v>
      </c>
      <c r="C23" s="22" t="s">
        <v>31</v>
      </c>
      <c r="D23" s="22">
        <v>100</v>
      </c>
      <c r="E23" s="30">
        <v>520</v>
      </c>
      <c r="F23" s="15">
        <v>570</v>
      </c>
      <c r="G23" s="15">
        <v>546</v>
      </c>
      <c r="H23" s="15"/>
      <c r="I23" s="15"/>
      <c r="J23" s="15">
        <f t="shared" si="6"/>
        <v>545.33333333333337</v>
      </c>
      <c r="K23" s="16">
        <f t="shared" si="7"/>
        <v>3</v>
      </c>
      <c r="L23" s="16">
        <f t="shared" si="8"/>
        <v>25.006665778014735</v>
      </c>
      <c r="M23" s="16">
        <f t="shared" si="9"/>
        <v>4.5855744091714055</v>
      </c>
      <c r="N23" s="16" t="str">
        <f t="shared" si="10"/>
        <v>ОДНОРОДНЫЕ</v>
      </c>
      <c r="O23" s="15">
        <f t="shared" si="11"/>
        <v>54533.333333333336</v>
      </c>
    </row>
    <row r="24" spans="1:15" s="6" customFormat="1" ht="28.9" customHeight="1" x14ac:dyDescent="0.25">
      <c r="A24" s="16">
        <v>6</v>
      </c>
      <c r="B24" s="28" t="s">
        <v>37</v>
      </c>
      <c r="C24" s="22" t="s">
        <v>31</v>
      </c>
      <c r="D24" s="22">
        <v>500</v>
      </c>
      <c r="E24" s="30">
        <v>24</v>
      </c>
      <c r="F24" s="15">
        <v>26</v>
      </c>
      <c r="G24" s="15">
        <v>25.2</v>
      </c>
      <c r="H24" s="15"/>
      <c r="I24" s="15"/>
      <c r="J24" s="15">
        <f t="shared" ref="J24" si="12">AVERAGE(E24:I24)</f>
        <v>25.066666666666666</v>
      </c>
      <c r="K24" s="16">
        <f t="shared" ref="K24" si="13">COUNT(E24:I24)</f>
        <v>3</v>
      </c>
      <c r="L24" s="16">
        <f t="shared" ref="L24" si="14">STDEV(E24:I24)</f>
        <v>1.0066445913694333</v>
      </c>
      <c r="M24" s="16">
        <f t="shared" ref="M24" si="15">L24/J24*100</f>
        <v>4.0158693804631644</v>
      </c>
      <c r="N24" s="16" t="str">
        <f t="shared" ref="N24" si="16">IF(M24&lt;33,"ОДНОРОДНЫЕ","НЕОДНОРОДНЫЕ")</f>
        <v>ОДНОРОДНЫЕ</v>
      </c>
      <c r="O24" s="15">
        <f t="shared" ref="O24" si="17">D24*J24</f>
        <v>12533.333333333334</v>
      </c>
    </row>
    <row r="25" spans="1:15" s="6" customFormat="1" ht="42" customHeight="1" x14ac:dyDescent="0.25">
      <c r="A25" s="16">
        <v>7</v>
      </c>
      <c r="B25" s="28" t="s">
        <v>38</v>
      </c>
      <c r="C25" s="22" t="s">
        <v>31</v>
      </c>
      <c r="D25" s="22">
        <v>200</v>
      </c>
      <c r="E25" s="30">
        <v>110</v>
      </c>
      <c r="F25" s="15">
        <v>121</v>
      </c>
      <c r="G25" s="15">
        <v>115.5</v>
      </c>
      <c r="H25" s="15"/>
      <c r="I25" s="15"/>
      <c r="J25" s="15">
        <f>AVERAGE(E25:I25)</f>
        <v>115.5</v>
      </c>
      <c r="K25" s="16">
        <f>COUNT(E25:I25)</f>
        <v>3</v>
      </c>
      <c r="L25" s="16">
        <f>STDEV(E25:I25)</f>
        <v>5.5</v>
      </c>
      <c r="M25" s="16">
        <f>L25/J25*100</f>
        <v>4.7619047619047619</v>
      </c>
      <c r="N25" s="16" t="str">
        <f>IF(M25&lt;33,"ОДНОРОДНЫЕ","НЕОДНОРОДНЫЕ")</f>
        <v>ОДНОРОДНЫЕ</v>
      </c>
      <c r="O25" s="15">
        <f>D25*J25</f>
        <v>23100</v>
      </c>
    </row>
    <row r="26" spans="1:15" s="6" customFormat="1" ht="44.25" customHeight="1" x14ac:dyDescent="0.25">
      <c r="A26" s="16">
        <v>8</v>
      </c>
      <c r="B26" s="28" t="s">
        <v>39</v>
      </c>
      <c r="C26" s="22" t="s">
        <v>31</v>
      </c>
      <c r="D26" s="22">
        <v>500</v>
      </c>
      <c r="E26" s="30">
        <v>90</v>
      </c>
      <c r="F26" s="15">
        <v>96</v>
      </c>
      <c r="G26" s="15">
        <v>94.5</v>
      </c>
      <c r="H26" s="15"/>
      <c r="I26" s="15"/>
      <c r="J26" s="15">
        <f t="shared" ref="J26:J27" si="18">AVERAGE(E26:I26)</f>
        <v>93.5</v>
      </c>
      <c r="K26" s="16">
        <f t="shared" ref="K26:K27" si="19">COUNT(E26:I26)</f>
        <v>3</v>
      </c>
      <c r="L26" s="16">
        <f t="shared" ref="L26:L27" si="20">STDEV(E26:I26)</f>
        <v>3.1224989991991992</v>
      </c>
      <c r="M26" s="16">
        <f t="shared" ref="M26:M27" si="21">L26/J26*100</f>
        <v>3.3395711221381812</v>
      </c>
      <c r="N26" s="16" t="str">
        <f t="shared" ref="N26:N27" si="22">IF(M26&lt;33,"ОДНОРОДНЫЕ","НЕОДНОРОДНЫЕ")</f>
        <v>ОДНОРОДНЫЕ</v>
      </c>
      <c r="O26" s="15">
        <f t="shared" ref="O26:O27" si="23">D26*J26</f>
        <v>46750</v>
      </c>
    </row>
    <row r="27" spans="1:15" s="6" customFormat="1" ht="43.9" hidden="1" customHeight="1" x14ac:dyDescent="0.25">
      <c r="A27" s="16">
        <v>9</v>
      </c>
      <c r="B27" s="9"/>
      <c r="C27" s="32"/>
      <c r="D27" s="32"/>
      <c r="E27" s="15"/>
      <c r="F27" s="15"/>
      <c r="G27" s="15"/>
      <c r="H27" s="15"/>
      <c r="I27" s="15"/>
      <c r="J27" s="15" t="e">
        <f t="shared" si="18"/>
        <v>#DIV/0!</v>
      </c>
      <c r="K27" s="16">
        <f t="shared" si="19"/>
        <v>0</v>
      </c>
      <c r="L27" s="16" t="e">
        <f t="shared" si="20"/>
        <v>#DIV/0!</v>
      </c>
      <c r="M27" s="16" t="e">
        <f t="shared" si="21"/>
        <v>#DIV/0!</v>
      </c>
      <c r="N27" s="16" t="e">
        <f t="shared" si="22"/>
        <v>#DIV/0!</v>
      </c>
      <c r="O27" s="15" t="e">
        <f t="shared" si="23"/>
        <v>#DIV/0!</v>
      </c>
    </row>
    <row r="28" spans="1:15" s="6" customFormat="1" ht="43.9" hidden="1" customHeight="1" x14ac:dyDescent="0.25">
      <c r="A28" s="16"/>
      <c r="B28" s="9"/>
      <c r="C28" s="16"/>
      <c r="D28" s="17"/>
      <c r="E28" s="15"/>
      <c r="F28" s="15"/>
      <c r="G28" s="15"/>
      <c r="H28" s="15"/>
      <c r="I28" s="15"/>
      <c r="J28" s="15" t="e">
        <f t="shared" ref="J28" si="24">AVERAGE(E28:I28)</f>
        <v>#DIV/0!</v>
      </c>
      <c r="K28" s="16">
        <f t="shared" ref="K28" si="25">COUNT(E28:I28)</f>
        <v>0</v>
      </c>
      <c r="L28" s="16" t="e">
        <f t="shared" ref="L28" si="26">STDEV(E28:I28)</f>
        <v>#DIV/0!</v>
      </c>
      <c r="M28" s="16" t="e">
        <f t="shared" ref="M28" si="27">L28/J28*100</f>
        <v>#DIV/0!</v>
      </c>
      <c r="N28" s="16" t="e">
        <f t="shared" ref="N28" si="28">IF(M28&lt;33,"ОДНОРОДНЫЕ","НЕОДНОРОДНЫЕ")</f>
        <v>#DIV/0!</v>
      </c>
      <c r="O28" s="15" t="e">
        <f t="shared" ref="O28" si="29">D28*J28</f>
        <v>#DIV/0!</v>
      </c>
    </row>
    <row r="29" spans="1:15" s="6" customFormat="1" ht="31.9" hidden="1" customHeight="1" x14ac:dyDescent="0.25">
      <c r="A29" s="16"/>
      <c r="B29" s="9"/>
      <c r="C29" s="16"/>
      <c r="D29" s="17"/>
      <c r="E29" s="15"/>
      <c r="F29" s="15"/>
      <c r="G29" s="15"/>
      <c r="H29" s="15"/>
      <c r="I29" s="15"/>
      <c r="J29" s="15" t="e">
        <f t="shared" ref="J29:J31" si="30">AVERAGE(E29:I29)</f>
        <v>#DIV/0!</v>
      </c>
      <c r="K29" s="16">
        <f t="shared" ref="K29:K31" si="31">COUNT(E29:I29)</f>
        <v>0</v>
      </c>
      <c r="L29" s="16" t="e">
        <f t="shared" ref="L29:L31" si="32">STDEV(E29:I29)</f>
        <v>#DIV/0!</v>
      </c>
      <c r="M29" s="16" t="e">
        <f t="shared" ref="M29:M31" si="33">L29/J29*100</f>
        <v>#DIV/0!</v>
      </c>
      <c r="N29" s="16" t="e">
        <f t="shared" ref="N29:N31" si="34">IF(M29&lt;33,"ОДНОРОДНЫЕ","НЕОДНОРОДНЫЕ")</f>
        <v>#DIV/0!</v>
      </c>
      <c r="O29" s="15" t="e">
        <f t="shared" ref="O29:O31" si="35">D29*J29</f>
        <v>#DIV/0!</v>
      </c>
    </row>
    <row r="30" spans="1:15" s="6" customFormat="1" ht="28.9" hidden="1" customHeight="1" x14ac:dyDescent="0.25">
      <c r="A30" s="16"/>
      <c r="B30" s="9"/>
      <c r="C30" s="16"/>
      <c r="D30" s="17"/>
      <c r="E30" s="15"/>
      <c r="F30" s="15"/>
      <c r="G30" s="15"/>
      <c r="H30" s="15"/>
      <c r="I30" s="15"/>
      <c r="J30" s="15" t="e">
        <f t="shared" si="30"/>
        <v>#DIV/0!</v>
      </c>
      <c r="K30" s="16">
        <f t="shared" si="31"/>
        <v>0</v>
      </c>
      <c r="L30" s="16" t="e">
        <f t="shared" si="32"/>
        <v>#DIV/0!</v>
      </c>
      <c r="M30" s="16" t="e">
        <f t="shared" si="33"/>
        <v>#DIV/0!</v>
      </c>
      <c r="N30" s="16" t="e">
        <f t="shared" si="34"/>
        <v>#DIV/0!</v>
      </c>
      <c r="O30" s="15" t="e">
        <f t="shared" si="35"/>
        <v>#DIV/0!</v>
      </c>
    </row>
    <row r="31" spans="1:15" s="6" customFormat="1" ht="28.15" hidden="1" customHeight="1" x14ac:dyDescent="0.25">
      <c r="A31" s="16"/>
      <c r="B31" s="9"/>
      <c r="C31" s="16"/>
      <c r="D31" s="17"/>
      <c r="E31" s="15"/>
      <c r="F31" s="15"/>
      <c r="G31" s="15"/>
      <c r="H31" s="15"/>
      <c r="I31" s="15"/>
      <c r="J31" s="15" t="e">
        <f t="shared" si="30"/>
        <v>#DIV/0!</v>
      </c>
      <c r="K31" s="16">
        <f t="shared" si="31"/>
        <v>0</v>
      </c>
      <c r="L31" s="16" t="e">
        <f t="shared" si="32"/>
        <v>#DIV/0!</v>
      </c>
      <c r="M31" s="16" t="e">
        <f t="shared" si="33"/>
        <v>#DIV/0!</v>
      </c>
      <c r="N31" s="16" t="e">
        <f t="shared" si="34"/>
        <v>#DIV/0!</v>
      </c>
      <c r="O31" s="15" t="e">
        <f t="shared" si="35"/>
        <v>#DIV/0!</v>
      </c>
    </row>
    <row r="32" spans="1:15" s="6" customFormat="1" ht="17.45" customHeight="1" x14ac:dyDescent="0.25">
      <c r="A32" s="16"/>
      <c r="B32" s="9" t="s">
        <v>25</v>
      </c>
      <c r="C32" s="16"/>
      <c r="D32" s="17"/>
      <c r="E32" s="15">
        <v>260750</v>
      </c>
      <c r="F32" s="15">
        <v>285300</v>
      </c>
      <c r="G32" s="15">
        <v>273787.5</v>
      </c>
      <c r="H32" s="15"/>
      <c r="I32" s="15"/>
      <c r="J32" s="15">
        <f t="shared" ref="J32" si="36">AVERAGE(E32:I32)</f>
        <v>273279.16666666669</v>
      </c>
      <c r="K32" s="16">
        <f t="shared" ref="K32" si="37">COUNT(E32:I32)</f>
        <v>3</v>
      </c>
      <c r="L32" s="16">
        <f t="shared" ref="L32" si="38">STDEV(E32:I32)</f>
        <v>12282.891641764709</v>
      </c>
      <c r="M32" s="16">
        <f t="shared" ref="M32" si="39">L32/J32*100</f>
        <v>4.4946315489708777</v>
      </c>
      <c r="N32" s="16" t="str">
        <f t="shared" ref="N32" si="40">IF(M32&lt;33,"ОДНОРОДНЫЕ","НЕОДНОРОДНЫЕ")</f>
        <v>ОДНОРОДНЫЕ</v>
      </c>
      <c r="O32" s="15">
        <f t="shared" ref="O32" si="41">D32*J32</f>
        <v>0</v>
      </c>
    </row>
    <row r="33" spans="1:15" s="6" customFormat="1" ht="17.45" hidden="1" customHeight="1" x14ac:dyDescent="0.25">
      <c r="A33" s="18"/>
      <c r="B33" s="19"/>
      <c r="C33" s="18"/>
      <c r="D33" s="20"/>
      <c r="E33" s="21"/>
      <c r="F33" s="21"/>
      <c r="G33" s="21"/>
      <c r="H33" s="21"/>
      <c r="I33" s="21"/>
      <c r="J33" s="21"/>
      <c r="K33" s="18"/>
      <c r="L33" s="18"/>
      <c r="M33" s="18"/>
      <c r="N33" s="18"/>
      <c r="O33" s="21"/>
    </row>
    <row r="34" spans="1:15" s="5" customFormat="1" x14ac:dyDescent="0.25">
      <c r="A34" s="10"/>
      <c r="B34" s="10"/>
      <c r="C34" s="10"/>
      <c r="D34" s="10"/>
      <c r="E34" s="11"/>
      <c r="F34" s="11"/>
      <c r="G34" s="11"/>
      <c r="H34" s="11"/>
      <c r="I34" s="11"/>
      <c r="J34" s="11"/>
      <c r="K34" s="10"/>
      <c r="L34" s="10"/>
      <c r="M34" s="10"/>
      <c r="N34" s="10"/>
      <c r="O34" s="11"/>
    </row>
    <row r="35" spans="1:15" s="7" customFormat="1" ht="25.15" customHeight="1" x14ac:dyDescent="0.25">
      <c r="A35" s="26" t="s">
        <v>26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</row>
    <row r="36" spans="1:15" s="7" customFormat="1" ht="39.6" customHeight="1" x14ac:dyDescent="0.25">
      <c r="A36" s="26" t="s">
        <v>24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</row>
    <row r="37" spans="1:15" s="7" customFormat="1" x14ac:dyDescent="0.25">
      <c r="A37" s="26"/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</row>
    <row r="38" spans="1:15" s="7" customFormat="1" ht="34.15" customHeight="1" x14ac:dyDescent="0.25">
      <c r="A38" s="24" t="s">
        <v>41</v>
      </c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</row>
  </sheetData>
  <mergeCells count="17">
    <mergeCell ref="N17:N18"/>
    <mergeCell ref="A17:A18"/>
    <mergeCell ref="B17:B18"/>
    <mergeCell ref="C17:D17"/>
    <mergeCell ref="A38:O38"/>
    <mergeCell ref="L11:M11"/>
    <mergeCell ref="B13:N13"/>
    <mergeCell ref="A35:O35"/>
    <mergeCell ref="A36:O36"/>
    <mergeCell ref="A37:O37"/>
    <mergeCell ref="O17:O18"/>
    <mergeCell ref="A16:B16"/>
    <mergeCell ref="C16:D16"/>
    <mergeCell ref="J17:J18"/>
    <mergeCell ref="K17:K18"/>
    <mergeCell ref="L17:L18"/>
    <mergeCell ref="M17:M18"/>
  </mergeCells>
  <conditionalFormatting sqref="N19:N21 N25:N27 N29:N33">
    <cfRule type="containsText" dxfId="29" priority="34" operator="containsText" text="НЕ">
      <formula>NOT(ISERROR(SEARCH("НЕ",N19)))</formula>
    </cfRule>
    <cfRule type="containsText" dxfId="28" priority="35" operator="containsText" text="ОДНОРОДНЫЕ">
      <formula>NOT(ISERROR(SEARCH("ОДНОРОДНЫЕ",N19)))</formula>
    </cfRule>
    <cfRule type="containsText" dxfId="27" priority="36" operator="containsText" text="НЕОДНОРОДНЫЕ">
      <formula>NOT(ISERROR(SEARCH("НЕОДНОРОДНЫЕ",N19)))</formula>
    </cfRule>
  </conditionalFormatting>
  <conditionalFormatting sqref="N19:N21 N25:N27 N29:N33">
    <cfRule type="containsText" dxfId="26" priority="31" operator="containsText" text="НЕОДНОРОДНЫЕ">
      <formula>NOT(ISERROR(SEARCH("НЕОДНОРОДНЫЕ",N19)))</formula>
    </cfRule>
    <cfRule type="containsText" dxfId="25" priority="32" operator="containsText" text="ОДНОРОДНЫЕ">
      <formula>NOT(ISERROR(SEARCH("ОДНОРОДНЫЕ",N19)))</formula>
    </cfRule>
    <cfRule type="containsText" dxfId="24" priority="33" operator="containsText" text="НЕОДНОРОДНЫЕ">
      <formula>NOT(ISERROR(SEARCH("НЕОДНОРОДНЫЕ",N19)))</formula>
    </cfRule>
  </conditionalFormatting>
  <conditionalFormatting sqref="N22">
    <cfRule type="containsText" dxfId="23" priority="22" operator="containsText" text="НЕ">
      <formula>NOT(ISERROR(SEARCH("НЕ",N22)))</formula>
    </cfRule>
    <cfRule type="containsText" dxfId="22" priority="23" operator="containsText" text="ОДНОРОДНЫЕ">
      <formula>NOT(ISERROR(SEARCH("ОДНОРОДНЫЕ",N22)))</formula>
    </cfRule>
    <cfRule type="containsText" dxfId="21" priority="24" operator="containsText" text="НЕОДНОРОДНЫЕ">
      <formula>NOT(ISERROR(SEARCH("НЕОДНОРОДНЫЕ",N22)))</formula>
    </cfRule>
  </conditionalFormatting>
  <conditionalFormatting sqref="N22">
    <cfRule type="containsText" dxfId="20" priority="19" operator="containsText" text="НЕОДНОРОДНЫЕ">
      <formula>NOT(ISERROR(SEARCH("НЕОДНОРОДНЫЕ",N22)))</formula>
    </cfRule>
    <cfRule type="containsText" dxfId="19" priority="20" operator="containsText" text="ОДНОРОДНЫЕ">
      <formula>NOT(ISERROR(SEARCH("ОДНОРОДНЫЕ",N22)))</formula>
    </cfRule>
    <cfRule type="containsText" dxfId="18" priority="21" operator="containsText" text="НЕОДНОРОДНЫЕ">
      <formula>NOT(ISERROR(SEARCH("НЕОДНОРОДНЫЕ",N22)))</formula>
    </cfRule>
  </conditionalFormatting>
  <conditionalFormatting sqref="N23">
    <cfRule type="containsText" dxfId="17" priority="16" operator="containsText" text="НЕ">
      <formula>NOT(ISERROR(SEARCH("НЕ",N23)))</formula>
    </cfRule>
    <cfRule type="containsText" dxfId="16" priority="17" operator="containsText" text="ОДНОРОДНЫЕ">
      <formula>NOT(ISERROR(SEARCH("ОДНОРОДНЫЕ",N23)))</formula>
    </cfRule>
    <cfRule type="containsText" dxfId="15" priority="18" operator="containsText" text="НЕОДНОРОДНЫЕ">
      <formula>NOT(ISERROR(SEARCH("НЕОДНОРОДНЫЕ",N23)))</formula>
    </cfRule>
  </conditionalFormatting>
  <conditionalFormatting sqref="N23">
    <cfRule type="containsText" dxfId="14" priority="13" operator="containsText" text="НЕОДНОРОДНЫЕ">
      <formula>NOT(ISERROR(SEARCH("НЕОДНОРОДНЫЕ",N23)))</formula>
    </cfRule>
    <cfRule type="containsText" dxfId="13" priority="14" operator="containsText" text="ОДНОРОДНЫЕ">
      <formula>NOT(ISERROR(SEARCH("ОДНОРОДНЫЕ",N23)))</formula>
    </cfRule>
    <cfRule type="containsText" dxfId="12" priority="15" operator="containsText" text="НЕОДНОРОДНЫЕ">
      <formula>NOT(ISERROR(SEARCH("НЕОДНОРОДНЫЕ",N23)))</formula>
    </cfRule>
  </conditionalFormatting>
  <conditionalFormatting sqref="N24">
    <cfRule type="containsText" dxfId="11" priority="10" operator="containsText" text="НЕ">
      <formula>NOT(ISERROR(SEARCH("НЕ",N24)))</formula>
    </cfRule>
    <cfRule type="containsText" dxfId="10" priority="11" operator="containsText" text="ОДНОРОДНЫЕ">
      <formula>NOT(ISERROR(SEARCH("ОДНОРОДНЫЕ",N24)))</formula>
    </cfRule>
    <cfRule type="containsText" dxfId="9" priority="12" operator="containsText" text="НЕОДНОРОДНЫЕ">
      <formula>NOT(ISERROR(SEARCH("НЕОДНОРОДНЫЕ",N24)))</formula>
    </cfRule>
  </conditionalFormatting>
  <conditionalFormatting sqref="N24">
    <cfRule type="containsText" dxfId="8" priority="7" operator="containsText" text="НЕОДНОРОДНЫЕ">
      <formula>NOT(ISERROR(SEARCH("НЕОДНОРОДНЫЕ",N24)))</formula>
    </cfRule>
    <cfRule type="containsText" dxfId="7" priority="8" operator="containsText" text="ОДНОРОДНЫЕ">
      <formula>NOT(ISERROR(SEARCH("ОДНОРОДНЫЕ",N24)))</formula>
    </cfRule>
    <cfRule type="containsText" dxfId="6" priority="9" operator="containsText" text="НЕОДНОРОДНЫЕ">
      <formula>NOT(ISERROR(SEARCH("НЕОДНОРОДНЫЕ",N24)))</formula>
    </cfRule>
  </conditionalFormatting>
  <conditionalFormatting sqref="N28">
    <cfRule type="containsText" dxfId="5" priority="4" operator="containsText" text="НЕ">
      <formula>NOT(ISERROR(SEARCH("НЕ",N28)))</formula>
    </cfRule>
    <cfRule type="containsText" dxfId="4" priority="5" operator="containsText" text="ОДНОРОДНЫЕ">
      <formula>NOT(ISERROR(SEARCH("ОДНОРОДНЫЕ",N28)))</formula>
    </cfRule>
    <cfRule type="containsText" dxfId="3" priority="6" operator="containsText" text="НЕОДНОРОДНЫЕ">
      <formula>NOT(ISERROR(SEARCH("НЕОДНОРОДНЫЕ",N28)))</formula>
    </cfRule>
  </conditionalFormatting>
  <conditionalFormatting sqref="N28">
    <cfRule type="containsText" dxfId="2" priority="1" operator="containsText" text="НЕОДНОРОДНЫЕ">
      <formula>NOT(ISERROR(SEARCH("НЕОДНОРОДНЫЕ",N28)))</formula>
    </cfRule>
    <cfRule type="containsText" dxfId="1" priority="2" operator="containsText" text="ОДНОРОДНЫЕ">
      <formula>NOT(ISERROR(SEARCH("ОДНОРОДНЫЕ",N28)))</formula>
    </cfRule>
    <cfRule type="containsText" dxfId="0" priority="3" operator="containsText" text="НЕОДНОРОДНЫЕ">
      <formula>NOT(ISERROR(SEARCH("НЕОДНОРОДНЫЕ",N28)))</formula>
    </cfRule>
  </conditionalFormatting>
  <pageMargins left="0.31496062992125984" right="0.19685039370078741" top="0.35433070866141736" bottom="0.35433070866141736" header="0.11811023622047245" footer="0.11811023622047245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2022-10-06T09:00:04Z</dcterms:modified>
</cp:coreProperties>
</file>