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K22" i="1"/>
  <c r="L22" i="1"/>
  <c r="M22" i="1" l="1"/>
  <c r="N22" i="1" s="1"/>
  <c r="L21" i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<sst xmlns="http://schemas.openxmlformats.org/spreadsheetml/2006/main" count="42" uniqueCount="38">
  <si>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</si>
  <si>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</si>
  <si>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</si>
  <si>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</si>
  <si>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</si>
  <si>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</si>
  <si>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</si>
  <si>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</si>
  <si>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</si>
  <si>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</si>
  <si>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</si>
  <si>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</si>
  <si>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</si>
  <si>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</si>
  <si>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</si>
  <si>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</si>
  <si>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</si>
  <si>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</si>
  <si>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</si>
  <si>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</si>
  <si>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</si>
  <si>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</si>
  <si>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</si>
  <si>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</si>
  <si>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</si>
  <si>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</si>
  <si>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</si>
  <si>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</si>
  <si>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</si>
  <si>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</si>
  <si>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</si>
  <si>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№202-22</t>
  </si>
  <si>
    <t>Исходя из имеющегося у Заказчика объёма финансового обеспечения для осуществления закупки НМЦД устанавливается в размере  3 060 000,00  (три миллиона шестьдесят тысяч рублей).</t>
  </si>
  <si>
    <t>автомотизированное рабочее место</t>
  </si>
  <si>
    <t>КП 4833-09/22 от 13.09.2022</t>
  </si>
  <si>
    <t>КП 4834-09/22 от 13.09.2022</t>
  </si>
  <si>
    <t>КП 4832-09/22 от 13.09.2022</t>
  </si>
  <si>
    <t>на поставку автоматизированных рабочих мест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</si>
</sst>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G7" sqref="G7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37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28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29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26" t="s">
        <v>20</v>
      </c>
      <c r="M13" s="26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30" t="s">
        <v>14</v>
      </c>
      <c r="B18" s="31"/>
      <c r="C18" s="32">
        <v>4983936.2</v>
      </c>
      <c r="D18" s="31"/>
      <c r="E18" s="14" t="s">
        <v>34</v>
      </c>
      <c r="F18" s="14" t="s">
        <v>35</v>
      </c>
      <c r="G18" s="14" t="s">
        <v>36</v>
      </c>
      <c r="H18" s="14"/>
      <c r="I18" s="15"/>
      <c r="J18" s="15"/>
      <c r="K18" s="16"/>
      <c r="L18" s="16"/>
      <c r="M18" s="16"/>
      <c r="N18" s="16"/>
      <c r="O18" s="15"/>
    </row>
    <row r="19" spans="1:17" s="6" customFormat="1" ht="30" customHeight="1" x14ac:dyDescent="0.25">
      <c r="A19" s="23" t="s">
        <v>0</v>
      </c>
      <c r="B19" s="23" t="s">
        <v>1</v>
      </c>
      <c r="C19" s="23" t="s">
        <v>2</v>
      </c>
      <c r="D19" s="23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33" t="s">
        <v>15</v>
      </c>
      <c r="K19" s="23" t="s">
        <v>11</v>
      </c>
      <c r="L19" s="23" t="s">
        <v>12</v>
      </c>
      <c r="M19" s="23" t="s">
        <v>13</v>
      </c>
      <c r="N19" s="23" t="s">
        <v>9</v>
      </c>
      <c r="O19" s="29" t="s">
        <v>10</v>
      </c>
    </row>
    <row r="20" spans="1:17" s="6" customFormat="1" ht="30" x14ac:dyDescent="0.25">
      <c r="A20" s="24"/>
      <c r="B20" s="24"/>
      <c r="C20" s="17" t="s">
        <v>3</v>
      </c>
      <c r="D20" s="17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34"/>
      <c r="K20" s="23"/>
      <c r="L20" s="23"/>
      <c r="M20" s="23"/>
      <c r="N20" s="23"/>
      <c r="O20" s="29"/>
    </row>
    <row r="21" spans="1:17" s="6" customFormat="1" ht="25.5" x14ac:dyDescent="0.25">
      <c r="A21" s="21">
        <v>1</v>
      </c>
      <c r="B21" s="38" t="s">
        <v>33</v>
      </c>
      <c r="C21" s="22" t="s">
        <v>30</v>
      </c>
      <c r="D21" s="35">
        <v>60</v>
      </c>
      <c r="E21" s="18">
        <v>51000</v>
      </c>
      <c r="F21" s="15">
        <v>54000</v>
      </c>
      <c r="G21" s="15">
        <v>56000</v>
      </c>
      <c r="H21" s="15"/>
      <c r="I21" s="15"/>
      <c r="J21" s="15">
        <f t="shared" ref="J21:J22" si="0">AVERAGE(E21:I21)</f>
        <v>53666.666666666664</v>
      </c>
      <c r="K21" s="16">
        <f t="shared" ref="K21:K22" si="1">COUNT(E21:I21)</f>
        <v>3</v>
      </c>
      <c r="L21" s="16">
        <f t="shared" ref="L21:L22" si="2">STDEV(E21:I21)</f>
        <v>2516.6114784235833</v>
      </c>
      <c r="M21" s="16">
        <f t="shared" ref="M21:M22" si="3">L21/J21*100</f>
        <v>4.6893381585532614</v>
      </c>
      <c r="N21" s="16" t="str">
        <f t="shared" ref="N21:N22" si="4">IF(M21&lt;33,"ОДНОРОДНЫЕ","НЕОДНОРОДНЫЕ")</f>
        <v>ОДНОРОДНЫЕ</v>
      </c>
      <c r="O21" s="15">
        <f>D21*J21</f>
        <v>3220000</v>
      </c>
    </row>
    <row r="22" spans="1:17" s="6" customFormat="1" x14ac:dyDescent="0.25">
      <c r="A22" s="20"/>
      <c r="B22" s="36"/>
      <c r="C22" s="37"/>
      <c r="D22" s="19"/>
      <c r="E22" s="15">
        <v>3060000</v>
      </c>
      <c r="F22" s="15">
        <v>3240000</v>
      </c>
      <c r="G22" s="15">
        <v>3360000</v>
      </c>
      <c r="H22" s="15"/>
      <c r="I22" s="15"/>
      <c r="J22" s="15">
        <f t="shared" si="0"/>
        <v>3220000</v>
      </c>
      <c r="K22" s="16">
        <f t="shared" si="1"/>
        <v>3</v>
      </c>
      <c r="L22" s="16">
        <f t="shared" si="2"/>
        <v>150996.688705415</v>
      </c>
      <c r="M22" s="16">
        <f t="shared" si="3"/>
        <v>4.6893381585532605</v>
      </c>
      <c r="N22" s="16" t="str">
        <f t="shared" si="4"/>
        <v>ОДНОРОДНЫЕ</v>
      </c>
      <c r="O22" s="15">
        <f>SUM(O21:O21)</f>
        <v>3220000</v>
      </c>
    </row>
    <row r="23" spans="1:17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25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3"/>
      <c r="Q27" s="13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2022-10-05T04:56:40Z</dcterms:modified>
</cp:coreProperties>
</file>