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F22" i="1"/>
  <c r="E22" i="1"/>
  <c r="N22" i="1" l="1"/>
  <c r="L21" i="1" l="1"/>
  <c r="K21" i="1"/>
  <c r="J21" i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<sst xmlns="http://schemas.openxmlformats.org/spreadsheetml/2006/main" count="42" uniqueCount="36">
  <si>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</si>
  <si>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</si>
  <si>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</si>
  <si>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</si>
  <si>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</si>
  <si>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</si>
  <si>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</si>
  <si>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</si>
  <si>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</si>
  <si>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</si>
  <si>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</si>
  <si>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</si>
  <si>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</si>
  <si>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</si>
  <si>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</si>
  <si>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</si>
  <si>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</si>
  <si>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</si>
  <si>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</si>
  <si>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</si>
  <si>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</si>
  <si>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</si>
  <si>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</si>
  <si>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</si>
  <si>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</si>
  <si>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</si>
  <si>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</si>
  <si>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</si>
  <si>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</si>
  <si>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</si>
  <si>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</si>
  <si>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на поставку лампы лучистого тепла путем запроса котировок</t>
  </si>
  <si>
    <t>№252-22</t>
  </si>
  <si>
    <t>Поставка лампы лучистого тепла</t>
  </si>
  <si>
    <t>Исходя из имеющегося у Заказчика объёма финансового обеспечения для осуществления закупки НМЦД устанавливается в размере  81 000,00 (восемьдесят одна тысяча рублей).</t>
  </si>
  <si>
    <t>КП вх. -11/22 от 23.11.2022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</si>
</sst>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5" zoomScaleNormal="85" zoomScalePageLayoutView="70" workbookViewId="0">
      <selection activeCell="A25" sqref="A25:O25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2" t="s">
        <v>26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2" t="s">
        <v>27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2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2" t="s">
        <v>31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2" t="s">
        <v>28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2" t="s">
        <v>29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2" t="s">
        <v>32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16</v>
      </c>
    </row>
    <row r="10" spans="1:15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9" t="s">
        <v>21</v>
      </c>
    </row>
    <row r="11" spans="1:15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9" t="s">
        <v>17</v>
      </c>
    </row>
    <row r="12" spans="1:15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26" t="s">
        <v>20</v>
      </c>
      <c r="M13" s="26"/>
      <c r="N13" s="13"/>
      <c r="O13" s="4" t="s">
        <v>18</v>
      </c>
    </row>
    <row r="14" spans="1:15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5"/>
    </row>
    <row r="15" spans="1:15" ht="18.75" x14ac:dyDescent="0.25">
      <c r="A15" s="13"/>
      <c r="B15" s="26" t="s">
        <v>19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5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6" customFormat="1" ht="54.6" customHeight="1" x14ac:dyDescent="0.25">
      <c r="A18" s="30" t="s">
        <v>14</v>
      </c>
      <c r="B18" s="31"/>
      <c r="C18" s="32"/>
      <c r="D18" s="31"/>
      <c r="E18" s="15" t="s">
        <v>35</v>
      </c>
      <c r="F18" s="15" t="s">
        <v>35</v>
      </c>
      <c r="G18" s="15" t="s">
        <v>35</v>
      </c>
      <c r="H18" s="15"/>
      <c r="I18" s="16"/>
      <c r="J18" s="16"/>
      <c r="K18" s="17"/>
      <c r="L18" s="17"/>
      <c r="M18" s="17"/>
      <c r="N18" s="17"/>
      <c r="O18" s="16"/>
    </row>
    <row r="19" spans="1:17" s="6" customFormat="1" ht="30" customHeight="1" x14ac:dyDescent="0.25">
      <c r="A19" s="35" t="s">
        <v>0</v>
      </c>
      <c r="B19" s="35" t="s">
        <v>1</v>
      </c>
      <c r="C19" s="35" t="s">
        <v>2</v>
      </c>
      <c r="D19" s="35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3" t="s">
        <v>15</v>
      </c>
      <c r="K19" s="35" t="s">
        <v>11</v>
      </c>
      <c r="L19" s="35" t="s">
        <v>12</v>
      </c>
      <c r="M19" s="35" t="s">
        <v>13</v>
      </c>
      <c r="N19" s="35" t="s">
        <v>9</v>
      </c>
      <c r="O19" s="29" t="s">
        <v>10</v>
      </c>
    </row>
    <row r="20" spans="1:17" s="6" customFormat="1" ht="30" x14ac:dyDescent="0.25">
      <c r="A20" s="36"/>
      <c r="B20" s="36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4"/>
      <c r="K20" s="35"/>
      <c r="L20" s="35"/>
      <c r="M20" s="35"/>
      <c r="N20" s="35"/>
      <c r="O20" s="29"/>
    </row>
    <row r="21" spans="1:17" s="6" customFormat="1" ht="25.5" x14ac:dyDescent="0.25">
      <c r="A21" s="22">
        <v>1</v>
      </c>
      <c r="B21" s="21" t="s">
        <v>33</v>
      </c>
      <c r="C21" s="23" t="s">
        <v>30</v>
      </c>
      <c r="D21" s="11">
        <v>1</v>
      </c>
      <c r="E21" s="19">
        <v>88800</v>
      </c>
      <c r="F21" s="16">
        <v>89000</v>
      </c>
      <c r="G21" s="16">
        <v>81000</v>
      </c>
      <c r="H21" s="16"/>
      <c r="I21" s="16"/>
      <c r="J21" s="16">
        <f t="shared" ref="J21" si="0">AVERAGE(E21:I21)</f>
        <v>86266.666666666672</v>
      </c>
      <c r="K21" s="17">
        <f t="shared" ref="K21" si="1">COUNT(E21:I21)</f>
        <v>3</v>
      </c>
      <c r="L21" s="17">
        <f t="shared" ref="L21" si="2">STDEV(E21:I21)</f>
        <v>4562.1632295801664</v>
      </c>
      <c r="M21" s="17">
        <f t="shared" ref="M21" si="3">L21/J21*100</f>
        <v>5.2884426927127119</v>
      </c>
      <c r="N21" s="17" t="str">
        <f t="shared" ref="N21:N22" si="4">IF(M21&lt;33,"ОДНОРОДНЫЕ","НЕОДНОРОДНЫЕ")</f>
        <v>ОДНОРОДНЫЕ</v>
      </c>
      <c r="O21" s="16">
        <f t="shared" ref="O21" si="5">D21*J21</f>
        <v>86266.666666666672</v>
      </c>
    </row>
    <row r="22" spans="1:17" s="6" customFormat="1" x14ac:dyDescent="0.25">
      <c r="A22" s="22"/>
      <c r="B22" s="24"/>
      <c r="C22" s="22"/>
      <c r="D22" s="20"/>
      <c r="E22" s="16">
        <f>E21*D21</f>
        <v>88800</v>
      </c>
      <c r="F22" s="25">
        <f>F21*D21</f>
        <v>89000</v>
      </c>
      <c r="G22" s="25">
        <f>G21*D21</f>
        <v>81000</v>
      </c>
      <c r="H22" s="16"/>
      <c r="I22" s="16"/>
      <c r="J22" s="16"/>
      <c r="K22" s="17"/>
      <c r="L22" s="17"/>
      <c r="M22" s="17"/>
      <c r="N22" s="17" t="str">
        <f t="shared" si="4"/>
        <v>ОДНОРОДНЫЕ</v>
      </c>
      <c r="O22" s="16">
        <f>SUM(O21:O21)</f>
        <v>86266.666666666672</v>
      </c>
    </row>
    <row r="23" spans="1:17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4"/>
      <c r="K23" s="13"/>
      <c r="L23" s="13"/>
      <c r="M23" s="13"/>
      <c r="N23" s="13"/>
      <c r="O23" s="4"/>
    </row>
    <row r="24" spans="1:17" s="10" customFormat="1" ht="33.6" customHeight="1" x14ac:dyDescent="0.25">
      <c r="A24" s="27" t="s">
        <v>25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7" s="10" customFormat="1" ht="33.6" customHeight="1" x14ac:dyDescent="0.25">
      <c r="A25" s="28" t="s">
        <v>24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7" s="10" customFormat="1" ht="15" customHeight="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7" s="10" customFormat="1" ht="31.9" customHeight="1" x14ac:dyDescent="0.25">
      <c r="A27" s="37" t="s">
        <v>34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14"/>
      <c r="Q27" s="14"/>
    </row>
  </sheetData>
  <mergeCells count="17">
    <mergeCell ref="A27:O27"/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2022-11-23T08:51:06Z</dcterms:modified>
</cp:coreProperties>
</file>