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2" i="1" l="1"/>
  <c r="F22" i="1"/>
  <c r="E22" i="1"/>
  <c r="N22" i="1" l="1"/>
  <c r="L21" i="1" l="1"/>
  <c r="K21" i="1"/>
  <c r="J21" i="1"/>
  <c r="M21" i="1" l="1"/>
  <c r="N21" i="1" s="1"/>
  <c r="O21" i="1"/>
  <c r="O22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<sst xmlns="http://schemas.openxmlformats.org/spreadsheetml/2006/main" count="42" uniqueCount="38">
  <si>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</si>
  <si>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</si>
  <si>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</si>
  <si>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</si>
  <si>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</si>
  <si>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</si>
  <si>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</si>
  <si>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</si>
  <si>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</si>
  <si>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</si>
  <si>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</si>
  <si>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</si>
  <si>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</si>
  <si>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</si>
  <si>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</si>
  <si>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</si>
  <si>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</si>
  <si>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</si>
  <si>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</si>
  <si>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</si>
  <si>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</si>
  <si>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</si>
  <si>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</si>
  <si>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</si>
  <si>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</si>
  <si>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</si>
  <si>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</si>
  <si>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</si>
  <si>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</si>
  <si>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</si>
  <si>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</si>
  <si>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Поставка светильника бестеневого медицинского передвижного</t>
  </si>
  <si>
    <t>на поставку светильника бестеневого медицинского передвижного путем запроса котировок</t>
  </si>
  <si>
    <t>КП вх.6312-11/22 от 23.11.2022</t>
  </si>
  <si>
    <t>КП вх.6311-11/22 от 23.11.2022</t>
  </si>
  <si>
    <t>№248-22</t>
  </si>
  <si>
    <t>КП вх.6313-11/22 от 23.11.2022</t>
  </si>
  <si>
    <t>Исходя из имеющегося у Заказчика объёма финансового обеспечения для осуществления закупки НМЦД устанавливается в размере  494 900 (четыреста девяносто четыре тысячи девятьсот рублей).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</si>
</sst>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zoomScale="85" zoomScaleNormal="85" zoomScalePageLayoutView="70" workbookViewId="0">
      <selection activeCell="Q25" sqref="Q25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3"/>
      <c r="B1" s="13"/>
      <c r="C1" s="13"/>
      <c r="D1" s="13"/>
      <c r="E1" s="4"/>
      <c r="F1" s="4"/>
      <c r="G1" s="4"/>
      <c r="H1" s="4"/>
      <c r="I1" s="4"/>
      <c r="J1" s="4"/>
      <c r="K1" s="13"/>
      <c r="L1" s="13"/>
      <c r="M1" s="13"/>
      <c r="N1" s="13"/>
      <c r="O1" s="12" t="s">
        <v>26</v>
      </c>
    </row>
    <row r="2" spans="1:15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4"/>
      <c r="K2" s="13"/>
      <c r="L2" s="13"/>
      <c r="M2" s="13"/>
      <c r="N2" s="13"/>
      <c r="O2" s="12" t="s">
        <v>27</v>
      </c>
    </row>
    <row r="3" spans="1:15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4"/>
      <c r="K3" s="13"/>
      <c r="L3" s="13"/>
      <c r="M3" s="13"/>
      <c r="N3" s="13"/>
      <c r="O3" s="12"/>
    </row>
    <row r="4" spans="1:15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4"/>
      <c r="K4" s="13"/>
      <c r="L4" s="13"/>
      <c r="M4" s="13"/>
      <c r="N4" s="13"/>
      <c r="O4" s="12" t="s">
        <v>32</v>
      </c>
    </row>
    <row r="5" spans="1:15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4"/>
      <c r="K5" s="13"/>
      <c r="L5" s="13"/>
      <c r="M5" s="13"/>
      <c r="N5" s="13"/>
      <c r="O5" s="12" t="s">
        <v>28</v>
      </c>
    </row>
    <row r="6" spans="1:15" x14ac:dyDescent="0.25">
      <c r="A6" s="13"/>
      <c r="B6" s="13"/>
      <c r="C6" s="13"/>
      <c r="D6" s="13"/>
      <c r="E6" s="4"/>
      <c r="F6" s="4"/>
      <c r="G6" s="4"/>
      <c r="H6" s="4"/>
      <c r="I6" s="4"/>
      <c r="J6" s="4"/>
      <c r="K6" s="13"/>
      <c r="L6" s="13"/>
      <c r="M6" s="13"/>
      <c r="N6" s="13"/>
      <c r="O6" s="12" t="s">
        <v>29</v>
      </c>
    </row>
    <row r="7" spans="1:15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4"/>
      <c r="K7" s="13"/>
      <c r="L7" s="13"/>
      <c r="M7" s="13"/>
      <c r="N7" s="13"/>
      <c r="O7" s="12" t="s">
        <v>35</v>
      </c>
    </row>
    <row r="8" spans="1:15" x14ac:dyDescent="0.25">
      <c r="A8" s="13"/>
      <c r="B8" s="13"/>
      <c r="C8" s="13"/>
      <c r="D8" s="13"/>
      <c r="E8" s="4"/>
      <c r="F8" s="4"/>
      <c r="G8" s="4"/>
      <c r="H8" s="4"/>
      <c r="I8" s="4"/>
      <c r="J8" s="4"/>
      <c r="K8" s="13"/>
      <c r="L8" s="13"/>
      <c r="M8" s="13"/>
      <c r="N8" s="13"/>
      <c r="O8" s="4"/>
    </row>
    <row r="9" spans="1:15" s="7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4"/>
      <c r="K9" s="13"/>
      <c r="L9" s="13"/>
      <c r="M9" s="13"/>
      <c r="N9" s="13"/>
      <c r="O9" s="8" t="s">
        <v>16</v>
      </c>
    </row>
    <row r="10" spans="1:15" s="7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4"/>
      <c r="K10" s="13"/>
      <c r="L10" s="13"/>
      <c r="M10" s="13"/>
      <c r="N10" s="13"/>
      <c r="O10" s="9" t="s">
        <v>21</v>
      </c>
    </row>
    <row r="11" spans="1:15" s="7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4"/>
      <c r="K11" s="13"/>
      <c r="L11" s="13"/>
      <c r="M11" s="13"/>
      <c r="N11" s="13"/>
      <c r="O11" s="9" t="s">
        <v>17</v>
      </c>
    </row>
    <row r="12" spans="1:15" s="7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4"/>
      <c r="K12" s="13"/>
      <c r="L12" s="13"/>
      <c r="M12" s="13"/>
      <c r="N12" s="13"/>
      <c r="O12" s="4"/>
    </row>
    <row r="13" spans="1:15" s="7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4"/>
      <c r="K13" s="13"/>
      <c r="L13" s="26" t="s">
        <v>20</v>
      </c>
      <c r="M13" s="26"/>
      <c r="N13" s="13"/>
      <c r="O13" s="4" t="s">
        <v>18</v>
      </c>
    </row>
    <row r="14" spans="1:15" ht="18.75" x14ac:dyDescent="0.25">
      <c r="A14" s="13"/>
      <c r="B14" s="13"/>
      <c r="C14" s="13"/>
      <c r="D14" s="13"/>
      <c r="E14" s="4"/>
      <c r="F14" s="4"/>
      <c r="G14" s="4"/>
      <c r="H14" s="4"/>
      <c r="I14" s="4"/>
      <c r="J14" s="4"/>
      <c r="K14" s="13"/>
      <c r="L14" s="13"/>
      <c r="M14" s="13"/>
      <c r="N14" s="13"/>
      <c r="O14" s="5"/>
    </row>
    <row r="15" spans="1:15" ht="18.75" x14ac:dyDescent="0.25">
      <c r="A15" s="13"/>
      <c r="B15" s="26" t="s">
        <v>19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5"/>
    </row>
    <row r="16" spans="1:15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4"/>
      <c r="K16" s="13"/>
      <c r="L16" s="13"/>
      <c r="M16" s="13"/>
      <c r="N16" s="13"/>
      <c r="O16" s="4"/>
    </row>
    <row r="17" spans="1:17" x14ac:dyDescent="0.25">
      <c r="A17" s="13"/>
      <c r="B17" s="13"/>
      <c r="C17" s="13"/>
      <c r="D17" s="13"/>
      <c r="E17" s="4"/>
      <c r="F17" s="4"/>
      <c r="G17" s="4"/>
      <c r="H17" s="4"/>
      <c r="I17" s="4"/>
      <c r="J17" s="4"/>
      <c r="K17" s="13"/>
      <c r="L17" s="13"/>
      <c r="M17" s="13"/>
      <c r="N17" s="13"/>
      <c r="O17" s="4"/>
    </row>
    <row r="18" spans="1:17" s="6" customFormat="1" ht="54.6" customHeight="1" x14ac:dyDescent="0.25">
      <c r="A18" s="30" t="s">
        <v>14</v>
      </c>
      <c r="B18" s="31"/>
      <c r="C18" s="32"/>
      <c r="D18" s="31"/>
      <c r="E18" s="15" t="s">
        <v>36</v>
      </c>
      <c r="F18" s="15" t="s">
        <v>34</v>
      </c>
      <c r="G18" s="15" t="s">
        <v>33</v>
      </c>
      <c r="H18" s="15"/>
      <c r="I18" s="16"/>
      <c r="J18" s="16"/>
      <c r="K18" s="17"/>
      <c r="L18" s="17"/>
      <c r="M18" s="17"/>
      <c r="N18" s="17"/>
      <c r="O18" s="16"/>
    </row>
    <row r="19" spans="1:17" s="6" customFormat="1" ht="30" customHeight="1" x14ac:dyDescent="0.25">
      <c r="A19" s="35" t="s">
        <v>0</v>
      </c>
      <c r="B19" s="35" t="s">
        <v>1</v>
      </c>
      <c r="C19" s="35" t="s">
        <v>2</v>
      </c>
      <c r="D19" s="35"/>
      <c r="E19" s="16" t="s">
        <v>5</v>
      </c>
      <c r="F19" s="16" t="s">
        <v>7</v>
      </c>
      <c r="G19" s="16" t="s">
        <v>8</v>
      </c>
      <c r="H19" s="16" t="s">
        <v>22</v>
      </c>
      <c r="I19" s="16" t="s">
        <v>23</v>
      </c>
      <c r="J19" s="33" t="s">
        <v>15</v>
      </c>
      <c r="K19" s="35" t="s">
        <v>11</v>
      </c>
      <c r="L19" s="35" t="s">
        <v>12</v>
      </c>
      <c r="M19" s="35" t="s">
        <v>13</v>
      </c>
      <c r="N19" s="35" t="s">
        <v>9</v>
      </c>
      <c r="O19" s="29" t="s">
        <v>10</v>
      </c>
    </row>
    <row r="20" spans="1:17" s="6" customFormat="1" ht="30" x14ac:dyDescent="0.25">
      <c r="A20" s="36"/>
      <c r="B20" s="36"/>
      <c r="C20" s="18" t="s">
        <v>3</v>
      </c>
      <c r="D20" s="18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16" t="s">
        <v>6</v>
      </c>
      <c r="J20" s="34"/>
      <c r="K20" s="35"/>
      <c r="L20" s="35"/>
      <c r="M20" s="35"/>
      <c r="N20" s="35"/>
      <c r="O20" s="29"/>
    </row>
    <row r="21" spans="1:17" s="6" customFormat="1" ht="38.25" x14ac:dyDescent="0.25">
      <c r="A21" s="22">
        <v>1</v>
      </c>
      <c r="B21" s="21" t="s">
        <v>31</v>
      </c>
      <c r="C21" s="23" t="s">
        <v>30</v>
      </c>
      <c r="D21" s="11">
        <v>7</v>
      </c>
      <c r="E21" s="19">
        <v>75000</v>
      </c>
      <c r="F21" s="16">
        <v>70700</v>
      </c>
      <c r="G21" s="16">
        <v>77000</v>
      </c>
      <c r="H21" s="16"/>
      <c r="I21" s="16"/>
      <c r="J21" s="16">
        <f t="shared" ref="J21" si="0">AVERAGE(E21:I21)</f>
        <v>74233.333333333328</v>
      </c>
      <c r="K21" s="17">
        <f t="shared" ref="K21" si="1">COUNT(E21:I21)</f>
        <v>3</v>
      </c>
      <c r="L21" s="17">
        <f t="shared" ref="L21" si="2">STDEV(E21:I21)</f>
        <v>3219.213154380016</v>
      </c>
      <c r="M21" s="17">
        <f t="shared" ref="M21" si="3">L21/J21*100</f>
        <v>4.3366140382308256</v>
      </c>
      <c r="N21" s="17" t="str">
        <f t="shared" ref="N21:N22" si="4">IF(M21&lt;33,"ОДНОРОДНЫЕ","НЕОДНОРОДНЫЕ")</f>
        <v>ОДНОРОДНЫЕ</v>
      </c>
      <c r="O21" s="16">
        <f t="shared" ref="O21" si="5">D21*J21</f>
        <v>519633.33333333331</v>
      </c>
    </row>
    <row r="22" spans="1:17" s="6" customFormat="1" x14ac:dyDescent="0.25">
      <c r="A22" s="22"/>
      <c r="B22" s="24"/>
      <c r="C22" s="22"/>
      <c r="D22" s="20"/>
      <c r="E22" s="16">
        <f>E21*D21</f>
        <v>525000</v>
      </c>
      <c r="F22" s="25">
        <f>F21*D21</f>
        <v>494900</v>
      </c>
      <c r="G22" s="25">
        <f>G21*D21</f>
        <v>539000</v>
      </c>
      <c r="H22" s="16"/>
      <c r="I22" s="16"/>
      <c r="J22" s="16"/>
      <c r="K22" s="17"/>
      <c r="L22" s="17"/>
      <c r="M22" s="17"/>
      <c r="N22" s="17" t="str">
        <f t="shared" si="4"/>
        <v>ОДНОРОДНЫЕ</v>
      </c>
      <c r="O22" s="16">
        <f>SUM(O21:O21)</f>
        <v>519633.33333333331</v>
      </c>
    </row>
    <row r="23" spans="1:17" s="7" customFormat="1" x14ac:dyDescent="0.25">
      <c r="A23" s="13"/>
      <c r="B23" s="13"/>
      <c r="C23" s="13"/>
      <c r="D23" s="13"/>
      <c r="E23" s="4"/>
      <c r="F23" s="4"/>
      <c r="G23" s="4"/>
      <c r="H23" s="4"/>
      <c r="I23" s="4"/>
      <c r="J23" s="4"/>
      <c r="K23" s="13"/>
      <c r="L23" s="13"/>
      <c r="M23" s="13"/>
      <c r="N23" s="13"/>
      <c r="O23" s="4"/>
    </row>
    <row r="24" spans="1:17" s="10" customFormat="1" ht="33.6" customHeight="1" x14ac:dyDescent="0.25">
      <c r="A24" s="27" t="s">
        <v>25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7" s="10" customFormat="1" ht="33.6" customHeight="1" x14ac:dyDescent="0.25">
      <c r="A25" s="28" t="s">
        <v>24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7" s="10" customFormat="1" ht="15" customHeight="1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7" s="10" customFormat="1" ht="31.9" customHeight="1" x14ac:dyDescent="0.25">
      <c r="A27" s="37" t="s">
        <v>37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14"/>
      <c r="Q27" s="14"/>
    </row>
  </sheetData>
  <mergeCells count="17">
    <mergeCell ref="A27:O27"/>
    <mergeCell ref="L13:M13"/>
    <mergeCell ref="B15:N15"/>
    <mergeCell ref="A24:O24"/>
    <mergeCell ref="A25:O25"/>
    <mergeCell ref="A26:O26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2022-11-23T05:30:53Z</dcterms:modified>
</cp:coreProperties>
</file>