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K34" i="1" l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M53" i="1" l="1"/>
  <c r="N53" i="1" s="1"/>
  <c r="O44" i="1"/>
  <c r="O45" i="1"/>
  <c r="O46" i="1"/>
  <c r="O47" i="1"/>
  <c r="O48" i="1"/>
  <c r="O49" i="1"/>
  <c r="O50" i="1"/>
  <c r="O51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J21" i="1"/>
  <c r="O21" i="1" s="1"/>
  <c r="J22" i="1"/>
  <c r="O22" i="1" s="1"/>
  <c r="J23" i="1"/>
  <c r="O23" i="1" s="1"/>
  <c r="J24" i="1"/>
  <c r="O24" i="1" s="1"/>
  <c r="J25" i="1"/>
  <c r="O25" i="1" s="1"/>
  <c r="J26" i="1"/>
  <c r="M26" i="1" s="1"/>
  <c r="N26" i="1" s="1"/>
  <c r="J27" i="1"/>
  <c r="O27" i="1" s="1"/>
  <c r="J28" i="1"/>
  <c r="J29" i="1"/>
  <c r="O29" i="1" s="1"/>
  <c r="J30" i="1"/>
  <c r="M30" i="1" s="1"/>
  <c r="N30" i="1" s="1"/>
  <c r="J31" i="1"/>
  <c r="O31" i="1" s="1"/>
  <c r="J32" i="1"/>
  <c r="O32" i="1" s="1"/>
  <c r="J33" i="1"/>
  <c r="O33" i="1" s="1"/>
  <c r="O34" i="1"/>
  <c r="O36" i="1"/>
  <c r="O37" i="1"/>
  <c r="O38" i="1"/>
  <c r="O39" i="1"/>
  <c r="O40" i="1"/>
  <c r="O41" i="1"/>
  <c r="O42" i="1"/>
  <c r="O43" i="1"/>
  <c r="K33" i="1"/>
  <c r="K32" i="1"/>
  <c r="K31" i="1"/>
  <c r="K29" i="1"/>
  <c r="K30" i="1"/>
  <c r="K27" i="1"/>
  <c r="K28" i="1"/>
  <c r="K25" i="1"/>
  <c r="K22" i="1"/>
  <c r="K23" i="1"/>
  <c r="K24" i="1"/>
  <c r="K21" i="1"/>
  <c r="L20" i="1"/>
  <c r="K20" i="1"/>
  <c r="J20" i="1"/>
  <c r="O20" i="1" s="1"/>
  <c r="K26" i="1"/>
  <c r="O35" i="1"/>
  <c r="O52" i="1"/>
  <c r="M28" i="1" l="1"/>
  <c r="N28" i="1" s="1"/>
  <c r="M32" i="1"/>
  <c r="N32" i="1" s="1"/>
  <c r="M29" i="1"/>
  <c r="N29" i="1" s="1"/>
  <c r="M27" i="1"/>
  <c r="N27" i="1" s="1"/>
  <c r="M25" i="1"/>
  <c r="N25" i="1" s="1"/>
  <c r="M23" i="1"/>
  <c r="N23" i="1" s="1"/>
  <c r="M21" i="1"/>
  <c r="N21" i="1" s="1"/>
  <c r="M20" i="1"/>
  <c r="N20" i="1" s="1"/>
  <c r="M33" i="1"/>
  <c r="N33" i="1" s="1"/>
  <c r="O30" i="1"/>
  <c r="O28" i="1"/>
  <c r="O26" i="1"/>
  <c r="M22" i="1"/>
  <c r="N22" i="1" s="1"/>
  <c r="M31" i="1"/>
  <c r="N31" i="1" s="1"/>
  <c r="M24" i="1"/>
  <c r="N24" i="1" s="1"/>
  <c r="C17" i="1" l="1"/>
</calcChain>
</file>

<file path=xl/sharedStrings.xml><?xml version="1.0" encoding="utf-8"?>
<sst xmlns="http://schemas.openxmlformats.org/spreadsheetml/2006/main" count="86" uniqueCount="52">
  <si>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</si>
  <si>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</si>
  <si>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</si>
  <si>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</si>
  <si>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</si>
  <si>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</si>
  <si>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</si>
  <si>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</si>
  <si>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</si>
  <si>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</si>
  <si>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</si>
  <si>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</si>
  <si>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</si>
  <si>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</si>
  <si>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</si>
  <si>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</si>
  <si>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</si>
  <si>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</si>
  <si>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</si>
  <si>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</si>
  <si>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</si>
  <si>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</si>
  <si>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</si>
  <si>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</si>
  <si>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>уп.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</si>
  <si>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</si>
  <si>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шт.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</si>
  <si>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</si>
  <si>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</si>
  <si>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</si>
  <si>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</si>
  <si>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</si>
  <si>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ИТОГО:</t>
  </si>
  <si>
    <t>Лампы люминесцентные общего назначения, 220 В</t>
  </si>
  <si>
    <t>Лампа энергосберегающая спираль</t>
  </si>
  <si>
    <t>Лампа энергосберегающая мощность 11 Ватт</t>
  </si>
  <si>
    <t>Лампа светодиодная  свечка</t>
  </si>
  <si>
    <t>Лампа настольная в комплекте с лампочкой</t>
  </si>
  <si>
    <t>Лампа  люминесцентная, энергосберегающая, 11Ватт</t>
  </si>
  <si>
    <t>Лампа  люминесцентная, общего назначения, 11Ватт</t>
  </si>
  <si>
    <t>Лампа  люминесцентная, общего назначения, ЛБ 30Вт</t>
  </si>
  <si>
    <t>Лампа светодиодная, 11-15 Вт теплый белый свет</t>
  </si>
  <si>
    <t>Лампа светодиодная, 11-15 Вт холодный  белый свет</t>
  </si>
  <si>
    <t>Лампа накаливания 95Вт</t>
  </si>
  <si>
    <t>Лампа 24v 25w</t>
  </si>
  <si>
    <t>Шт.</t>
  </si>
  <si>
    <t>КП вх.№2460-05/22 от 27.05.2022</t>
  </si>
  <si>
    <t>КП вх.№2462-05/22 от 27.05.2022</t>
  </si>
  <si>
    <t>КП вх.№2461-05/22 от 27.05.2022</t>
  </si>
  <si>
    <t>Исходя из имеющегося у Заказчика объёма финансового обеспечения для осуществления закупки НМЦД устанавливается в размере  318 808,30 (триста восемнадцать тысяч восемьсот восемь) рублей 30 копеек.</t>
  </si>
  <si>
    <t>№ 245-22</t>
  </si>
  <si>
    <t>на поставку электротехнических товаров путем запроса котировок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</si>
</sst>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64" fontId="5" fillId="0" borderId="0" xfId="0" applyNumberFormat="1" applyFont="1" applyFill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horizontal="right" indent="15"/>
    </xf>
    <xf numFmtId="0" fontId="4" fillId="0" borderId="0" xfId="0" applyFont="1" applyAlignment="1">
      <alignment horizontal="right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Alignment="1"/>
    <xf numFmtId="164" fontId="6" fillId="0" borderId="0" xfId="0" applyNumberFormat="1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tabSelected="1" topLeftCell="A13" zoomScale="85" zoomScaleNormal="85" zoomScalePageLayoutView="70" workbookViewId="0">
      <selection activeCell="O4" sqref="O4"/>
    </sheetView>
  </sheetViews>
  <sheetFormatPr defaultRowHeight="15" x14ac:dyDescent="0.25"/>
  <cols>
    <col min="1" max="1" width="5.42578125" style="2" customWidth="1"/>
    <col min="2" max="2" width="27.28515625" style="2" customWidth="1"/>
    <col min="3" max="4" width="9.140625" style="2"/>
    <col min="5" max="5" width="14.85546875" style="3" customWidth="1"/>
    <col min="6" max="7" width="14.7109375" style="3" customWidth="1"/>
    <col min="8" max="8" width="15.570312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5.42578125" style="2" customWidth="1"/>
    <col min="15" max="15" width="13.28515625" style="3" customWidth="1"/>
    <col min="16" max="16384" width="9.140625" style="1"/>
  </cols>
  <sheetData>
    <row r="1" spans="1:15" x14ac:dyDescent="0.25">
      <c r="A1" s="10"/>
      <c r="B1" s="10"/>
      <c r="C1" s="10"/>
      <c r="D1" s="10"/>
      <c r="E1" s="11"/>
      <c r="F1" s="11"/>
      <c r="G1" s="11"/>
      <c r="H1" s="11"/>
      <c r="I1" s="11"/>
      <c r="J1" s="11"/>
      <c r="K1" s="10"/>
      <c r="L1" s="10"/>
      <c r="M1" s="10"/>
      <c r="N1" s="10"/>
      <c r="O1" s="12" t="s">
        <v>28</v>
      </c>
    </row>
    <row r="2" spans="1:15" x14ac:dyDescent="0.25">
      <c r="A2" s="10"/>
      <c r="B2" s="10"/>
      <c r="C2" s="10"/>
      <c r="D2" s="10"/>
      <c r="E2" s="11"/>
      <c r="F2" s="11"/>
      <c r="G2" s="11"/>
      <c r="H2" s="11"/>
      <c r="I2" s="11"/>
      <c r="J2" s="11"/>
      <c r="K2" s="10"/>
      <c r="L2" s="10"/>
      <c r="M2" s="10"/>
      <c r="N2" s="10"/>
      <c r="O2" s="12" t="s">
        <v>29</v>
      </c>
    </row>
    <row r="3" spans="1:15" x14ac:dyDescent="0.25">
      <c r="A3" s="10"/>
      <c r="B3" s="10"/>
      <c r="C3" s="10"/>
      <c r="D3" s="10"/>
      <c r="E3" s="11"/>
      <c r="F3" s="11"/>
      <c r="G3" s="11"/>
      <c r="H3" s="11"/>
      <c r="I3" s="11"/>
      <c r="J3" s="11"/>
      <c r="K3" s="10"/>
      <c r="L3" s="10"/>
      <c r="M3" s="10"/>
      <c r="N3" s="10"/>
      <c r="O3" s="12" t="s">
        <v>51</v>
      </c>
    </row>
    <row r="4" spans="1:15" x14ac:dyDescent="0.25">
      <c r="A4" s="10"/>
      <c r="B4" s="10"/>
      <c r="C4" s="10"/>
      <c r="D4" s="10"/>
      <c r="E4" s="11"/>
      <c r="F4" s="11"/>
      <c r="G4" s="11"/>
      <c r="H4" s="11"/>
      <c r="I4" s="11"/>
      <c r="J4" s="11"/>
      <c r="K4" s="10"/>
      <c r="L4" s="10"/>
      <c r="M4" s="10"/>
      <c r="N4" s="10"/>
      <c r="O4" s="12" t="s">
        <v>30</v>
      </c>
    </row>
    <row r="5" spans="1:15" x14ac:dyDescent="0.25">
      <c r="A5" s="10"/>
      <c r="B5" s="10"/>
      <c r="C5" s="10"/>
      <c r="D5" s="10"/>
      <c r="E5" s="11"/>
      <c r="F5" s="11"/>
      <c r="G5" s="11"/>
      <c r="H5" s="11"/>
      <c r="I5" s="11"/>
      <c r="J5" s="11"/>
      <c r="K5" s="10"/>
      <c r="L5" s="10"/>
      <c r="M5" s="10"/>
      <c r="N5" s="10"/>
      <c r="O5" s="12" t="s">
        <v>31</v>
      </c>
    </row>
    <row r="6" spans="1:15" x14ac:dyDescent="0.25">
      <c r="A6" s="10"/>
      <c r="B6" s="10"/>
      <c r="C6" s="10"/>
      <c r="D6" s="10"/>
      <c r="E6" s="11"/>
      <c r="F6" s="11"/>
      <c r="G6" s="11"/>
      <c r="H6" s="11"/>
      <c r="I6" s="11"/>
      <c r="J6" s="11"/>
      <c r="K6" s="10"/>
      <c r="L6" s="10"/>
      <c r="M6" s="10"/>
      <c r="N6" s="10"/>
      <c r="O6" s="12" t="s">
        <v>50</v>
      </c>
    </row>
    <row r="7" spans="1:15" x14ac:dyDescent="0.25">
      <c r="A7" s="10"/>
      <c r="B7" s="10"/>
      <c r="C7" s="10"/>
      <c r="D7" s="10"/>
      <c r="E7" s="11"/>
      <c r="F7" s="11"/>
      <c r="G7" s="11"/>
      <c r="H7" s="11"/>
      <c r="I7" s="11"/>
      <c r="J7" s="11"/>
      <c r="K7" s="10"/>
      <c r="L7" s="10"/>
      <c r="M7" s="10"/>
      <c r="N7" s="10"/>
      <c r="O7" s="11"/>
    </row>
    <row r="8" spans="1:15" s="5" customFormat="1" x14ac:dyDescent="0.2">
      <c r="A8" s="10"/>
      <c r="B8" s="10"/>
      <c r="C8" s="10"/>
      <c r="D8" s="10"/>
      <c r="E8" s="11"/>
      <c r="F8" s="11"/>
      <c r="G8" s="11"/>
      <c r="H8" s="11"/>
      <c r="I8" s="11"/>
      <c r="J8" s="11"/>
      <c r="K8" s="10"/>
      <c r="L8" s="10"/>
      <c r="M8" s="10"/>
      <c r="N8" s="10"/>
      <c r="O8" s="13" t="s">
        <v>16</v>
      </c>
    </row>
    <row r="9" spans="1:15" s="5" customFormat="1" x14ac:dyDescent="0.2">
      <c r="A9" s="10"/>
      <c r="B9" s="10"/>
      <c r="C9" s="10"/>
      <c r="D9" s="10"/>
      <c r="E9" s="11"/>
      <c r="F9" s="11"/>
      <c r="G9" s="11"/>
      <c r="H9" s="11"/>
      <c r="I9" s="11"/>
      <c r="J9" s="11"/>
      <c r="K9" s="10"/>
      <c r="L9" s="10"/>
      <c r="M9" s="10"/>
      <c r="N9" s="10"/>
      <c r="O9" s="14" t="s">
        <v>21</v>
      </c>
    </row>
    <row r="10" spans="1:15" s="5" customFormat="1" x14ac:dyDescent="0.2">
      <c r="A10" s="10"/>
      <c r="B10" s="10"/>
      <c r="C10" s="10"/>
      <c r="D10" s="10"/>
      <c r="E10" s="11"/>
      <c r="F10" s="11"/>
      <c r="G10" s="11"/>
      <c r="H10" s="11"/>
      <c r="I10" s="11"/>
      <c r="J10" s="11"/>
      <c r="K10" s="10"/>
      <c r="L10" s="10"/>
      <c r="M10" s="10"/>
      <c r="N10" s="10"/>
      <c r="O10" s="14" t="s">
        <v>17</v>
      </c>
    </row>
    <row r="11" spans="1:15" s="5" customFormat="1" x14ac:dyDescent="0.25">
      <c r="A11" s="10"/>
      <c r="B11" s="10"/>
      <c r="C11" s="10"/>
      <c r="D11" s="10"/>
      <c r="E11" s="11"/>
      <c r="F11" s="11"/>
      <c r="G11" s="11"/>
      <c r="H11" s="11"/>
      <c r="I11" s="11"/>
      <c r="J11" s="11"/>
      <c r="K11" s="10"/>
      <c r="L11" s="10"/>
      <c r="M11" s="10"/>
      <c r="N11" s="10"/>
      <c r="O11" s="11"/>
    </row>
    <row r="12" spans="1:15" s="5" customFormat="1" ht="28.9" customHeight="1" x14ac:dyDescent="0.25">
      <c r="A12" s="10"/>
      <c r="B12" s="10"/>
      <c r="C12" s="10"/>
      <c r="D12" s="10"/>
      <c r="E12" s="11"/>
      <c r="F12" s="11"/>
      <c r="G12" s="11"/>
      <c r="H12" s="11"/>
      <c r="I12" s="11"/>
      <c r="J12" s="11"/>
      <c r="K12" s="10"/>
      <c r="L12" s="15" t="s">
        <v>20</v>
      </c>
      <c r="M12" s="15"/>
      <c r="N12" s="10"/>
      <c r="O12" s="11" t="s">
        <v>18</v>
      </c>
    </row>
    <row r="13" spans="1:15" x14ac:dyDescent="0.25">
      <c r="A13" s="10"/>
      <c r="B13" s="10"/>
      <c r="C13" s="10"/>
      <c r="D13" s="10"/>
      <c r="E13" s="11"/>
      <c r="F13" s="11"/>
      <c r="G13" s="11"/>
      <c r="H13" s="11"/>
      <c r="I13" s="11"/>
      <c r="J13" s="11"/>
      <c r="K13" s="10"/>
      <c r="L13" s="10"/>
      <c r="M13" s="10"/>
      <c r="N13" s="10"/>
      <c r="O13" s="11"/>
    </row>
    <row r="14" spans="1:15" x14ac:dyDescent="0.25">
      <c r="A14" s="10"/>
      <c r="B14" s="15" t="s">
        <v>19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1"/>
    </row>
    <row r="15" spans="1:15" hidden="1" x14ac:dyDescent="0.2">
      <c r="A15" s="10"/>
      <c r="B15" s="10"/>
      <c r="C15" s="10"/>
      <c r="D15" s="16"/>
      <c r="E15" s="16"/>
      <c r="F15" s="16"/>
      <c r="G15" s="16"/>
      <c r="H15" s="16"/>
      <c r="I15" s="16"/>
      <c r="J15" s="16"/>
      <c r="K15" s="10"/>
      <c r="L15" s="10"/>
      <c r="M15" s="10"/>
      <c r="N15" s="10"/>
      <c r="O15" s="11"/>
    </row>
    <row r="16" spans="1:15" x14ac:dyDescent="0.25">
      <c r="A16" s="10"/>
      <c r="B16" s="10"/>
      <c r="C16" s="10"/>
      <c r="D16" s="10"/>
      <c r="E16" s="11"/>
      <c r="F16" s="11"/>
      <c r="G16" s="17"/>
      <c r="H16" s="11"/>
      <c r="I16" s="11"/>
      <c r="J16" s="11"/>
      <c r="K16" s="10"/>
      <c r="L16" s="10"/>
      <c r="M16" s="10"/>
      <c r="N16" s="10"/>
      <c r="O16" s="11"/>
    </row>
    <row r="17" spans="1:15" s="4" customFormat="1" ht="41.45" customHeight="1" x14ac:dyDescent="0.25">
      <c r="A17" s="18" t="s">
        <v>14</v>
      </c>
      <c r="B17" s="19"/>
      <c r="C17" s="20">
        <f>SUMIF(O20:O33,"&gt;0")</f>
        <v>332306.86666666676</v>
      </c>
      <c r="D17" s="19"/>
      <c r="E17" s="21" t="s">
        <v>46</v>
      </c>
      <c r="F17" s="21" t="s">
        <v>48</v>
      </c>
      <c r="G17" s="21" t="s">
        <v>47</v>
      </c>
      <c r="H17" s="21"/>
      <c r="I17" s="21"/>
      <c r="J17" s="22"/>
      <c r="K17" s="23"/>
      <c r="L17" s="23"/>
      <c r="M17" s="23"/>
      <c r="N17" s="23"/>
      <c r="O17" s="22"/>
    </row>
    <row r="18" spans="1:15" s="4" customFormat="1" ht="30" customHeight="1" x14ac:dyDescent="0.25">
      <c r="A18" s="24" t="s">
        <v>0</v>
      </c>
      <c r="B18" s="24" t="s">
        <v>1</v>
      </c>
      <c r="C18" s="24" t="s">
        <v>2</v>
      </c>
      <c r="D18" s="24"/>
      <c r="E18" s="22" t="s">
        <v>5</v>
      </c>
      <c r="F18" s="22" t="s">
        <v>7</v>
      </c>
      <c r="G18" s="22" t="s">
        <v>8</v>
      </c>
      <c r="H18" s="22" t="s">
        <v>22</v>
      </c>
      <c r="I18" s="22" t="s">
        <v>23</v>
      </c>
      <c r="J18" s="25" t="s">
        <v>15</v>
      </c>
      <c r="K18" s="24" t="s">
        <v>11</v>
      </c>
      <c r="L18" s="24" t="s">
        <v>12</v>
      </c>
      <c r="M18" s="24" t="s">
        <v>13</v>
      </c>
      <c r="N18" s="24" t="s">
        <v>9</v>
      </c>
      <c r="O18" s="26" t="s">
        <v>10</v>
      </c>
    </row>
    <row r="19" spans="1:15" s="4" customFormat="1" x14ac:dyDescent="0.25">
      <c r="A19" s="24"/>
      <c r="B19" s="24"/>
      <c r="C19" s="27" t="s">
        <v>3</v>
      </c>
      <c r="D19" s="27" t="s">
        <v>4</v>
      </c>
      <c r="E19" s="22" t="s">
        <v>6</v>
      </c>
      <c r="F19" s="22" t="s">
        <v>6</v>
      </c>
      <c r="G19" s="22" t="s">
        <v>6</v>
      </c>
      <c r="H19" s="22" t="s">
        <v>6</v>
      </c>
      <c r="I19" s="22" t="s">
        <v>6</v>
      </c>
      <c r="J19" s="28"/>
      <c r="K19" s="24"/>
      <c r="L19" s="24"/>
      <c r="M19" s="24"/>
      <c r="N19" s="24"/>
      <c r="O19" s="26"/>
    </row>
    <row r="20" spans="1:15" s="4" customFormat="1" ht="39" customHeight="1" x14ac:dyDescent="0.25">
      <c r="A20" s="29">
        <v>1</v>
      </c>
      <c r="B20" s="30" t="s">
        <v>33</v>
      </c>
      <c r="C20" s="9" t="s">
        <v>45</v>
      </c>
      <c r="D20" s="9">
        <v>500</v>
      </c>
      <c r="E20" s="31">
        <v>93.5</v>
      </c>
      <c r="F20" s="22">
        <v>66</v>
      </c>
      <c r="G20" s="22">
        <v>68</v>
      </c>
      <c r="H20" s="22"/>
      <c r="I20" s="22"/>
      <c r="J20" s="22">
        <f>AVERAGE(E20:I20)</f>
        <v>75.833333333333329</v>
      </c>
      <c r="K20" s="23">
        <f t="shared" ref="K20:K26" si="0">COUNT(E20:I20)</f>
        <v>3</v>
      </c>
      <c r="L20" s="23">
        <f t="shared" ref="L20:L53" si="1">STDEV(E20:I20)</f>
        <v>15.332427509475918</v>
      </c>
      <c r="M20" s="23">
        <f t="shared" ref="M20:M53" si="2">L20/J20*100</f>
        <v>20.218585726781431</v>
      </c>
      <c r="N20" s="23" t="str">
        <f t="shared" ref="N20:N53" si="3">IF(M20&lt;33,"ОДНОРОДНЫЕ","НЕОДНОРОДНЫЕ")</f>
        <v>ОДНОРОДНЫЕ</v>
      </c>
      <c r="O20" s="22">
        <f>D20*J20</f>
        <v>37916.666666666664</v>
      </c>
    </row>
    <row r="21" spans="1:15" s="4" customFormat="1" ht="39" customHeight="1" x14ac:dyDescent="0.25">
      <c r="A21" s="29">
        <v>2</v>
      </c>
      <c r="B21" s="30" t="s">
        <v>33</v>
      </c>
      <c r="C21" s="9" t="s">
        <v>45</v>
      </c>
      <c r="D21" s="9">
        <v>150</v>
      </c>
      <c r="E21" s="31">
        <v>129.19999999999999</v>
      </c>
      <c r="F21" s="22">
        <v>84.5</v>
      </c>
      <c r="G21" s="22">
        <v>88</v>
      </c>
      <c r="H21" s="22"/>
      <c r="I21" s="22"/>
      <c r="J21" s="22">
        <f t="shared" ref="J21:J53" si="4">AVERAGE(E21:I21)</f>
        <v>100.56666666666666</v>
      </c>
      <c r="K21" s="23">
        <f t="shared" si="0"/>
        <v>3</v>
      </c>
      <c r="L21" s="23">
        <f t="shared" si="1"/>
        <v>24.85886830355178</v>
      </c>
      <c r="M21" s="23">
        <f t="shared" si="2"/>
        <v>24.718795131141977</v>
      </c>
      <c r="N21" s="23" t="str">
        <f t="shared" si="3"/>
        <v>ОДНОРОДНЫЕ</v>
      </c>
      <c r="O21" s="22">
        <f t="shared" ref="O21:O52" si="5">D21*J21</f>
        <v>15085</v>
      </c>
    </row>
    <row r="22" spans="1:15" s="4" customFormat="1" ht="39" customHeight="1" x14ac:dyDescent="0.25">
      <c r="A22" s="29">
        <v>3</v>
      </c>
      <c r="B22" s="30" t="s">
        <v>34</v>
      </c>
      <c r="C22" s="9" t="s">
        <v>45</v>
      </c>
      <c r="D22" s="9">
        <v>130</v>
      </c>
      <c r="E22" s="31">
        <v>255</v>
      </c>
      <c r="F22" s="22">
        <v>174.73</v>
      </c>
      <c r="G22" s="22">
        <v>174.73</v>
      </c>
      <c r="H22" s="22"/>
      <c r="I22" s="22"/>
      <c r="J22" s="22">
        <f t="shared" si="4"/>
        <v>201.48666666666668</v>
      </c>
      <c r="K22" s="23">
        <f t="shared" si="0"/>
        <v>3</v>
      </c>
      <c r="L22" s="23">
        <f t="shared" si="1"/>
        <v>46.343906107851197</v>
      </c>
      <c r="M22" s="23">
        <f t="shared" si="2"/>
        <v>23.000979109213773</v>
      </c>
      <c r="N22" s="23" t="str">
        <f t="shared" si="3"/>
        <v>ОДНОРОДНЫЕ</v>
      </c>
      <c r="O22" s="22">
        <f t="shared" si="5"/>
        <v>26193.26666666667</v>
      </c>
    </row>
    <row r="23" spans="1:15" s="4" customFormat="1" ht="38.25" customHeight="1" x14ac:dyDescent="0.25">
      <c r="A23" s="29">
        <v>4</v>
      </c>
      <c r="B23" s="30" t="s">
        <v>35</v>
      </c>
      <c r="C23" s="9" t="s">
        <v>45</v>
      </c>
      <c r="D23" s="9">
        <v>80</v>
      </c>
      <c r="E23" s="31">
        <v>255</v>
      </c>
      <c r="F23" s="22">
        <v>174.73</v>
      </c>
      <c r="G23" s="22">
        <v>174.73</v>
      </c>
      <c r="H23" s="22"/>
      <c r="I23" s="22"/>
      <c r="J23" s="22">
        <f t="shared" si="4"/>
        <v>201.48666666666668</v>
      </c>
      <c r="K23" s="23">
        <f t="shared" si="0"/>
        <v>3</v>
      </c>
      <c r="L23" s="23">
        <f t="shared" si="1"/>
        <v>46.343906107851197</v>
      </c>
      <c r="M23" s="23">
        <f t="shared" si="2"/>
        <v>23.000979109213773</v>
      </c>
      <c r="N23" s="23" t="str">
        <f t="shared" si="3"/>
        <v>ОДНОРОДНЫЕ</v>
      </c>
      <c r="O23" s="22">
        <f t="shared" si="5"/>
        <v>16118.933333333334</v>
      </c>
    </row>
    <row r="24" spans="1:15" s="4" customFormat="1" ht="18.75" customHeight="1" x14ac:dyDescent="0.25">
      <c r="A24" s="29">
        <v>5</v>
      </c>
      <c r="B24" s="32" t="s">
        <v>36</v>
      </c>
      <c r="C24" s="9" t="s">
        <v>45</v>
      </c>
      <c r="D24" s="9">
        <v>210</v>
      </c>
      <c r="E24" s="31">
        <v>102</v>
      </c>
      <c r="F24" s="22">
        <v>111</v>
      </c>
      <c r="G24" s="22">
        <v>115</v>
      </c>
      <c r="H24" s="22"/>
      <c r="I24" s="22"/>
      <c r="J24" s="22">
        <f t="shared" si="4"/>
        <v>109.33333333333333</v>
      </c>
      <c r="K24" s="23">
        <f t="shared" si="0"/>
        <v>3</v>
      </c>
      <c r="L24" s="23">
        <f t="shared" si="1"/>
        <v>6.6583281184793925</v>
      </c>
      <c r="M24" s="23">
        <f t="shared" si="2"/>
        <v>6.0899342547067619</v>
      </c>
      <c r="N24" s="23" t="str">
        <f t="shared" si="3"/>
        <v>ОДНОРОДНЫЕ</v>
      </c>
      <c r="O24" s="22">
        <f t="shared" si="5"/>
        <v>22960</v>
      </c>
    </row>
    <row r="25" spans="1:15" s="4" customFormat="1" ht="39.75" customHeight="1" x14ac:dyDescent="0.25">
      <c r="A25" s="29">
        <v>6</v>
      </c>
      <c r="B25" s="32" t="s">
        <v>37</v>
      </c>
      <c r="C25" s="9" t="s">
        <v>45</v>
      </c>
      <c r="D25" s="9">
        <v>35</v>
      </c>
      <c r="E25" s="31">
        <v>2465</v>
      </c>
      <c r="F25" s="22">
        <v>3649</v>
      </c>
      <c r="G25" s="22">
        <v>3750</v>
      </c>
      <c r="H25" s="22"/>
      <c r="I25" s="22"/>
      <c r="J25" s="22">
        <f t="shared" si="4"/>
        <v>3288</v>
      </c>
      <c r="K25" s="23">
        <f t="shared" si="0"/>
        <v>3</v>
      </c>
      <c r="L25" s="23">
        <f t="shared" si="1"/>
        <v>714.52571682200494</v>
      </c>
      <c r="M25" s="23">
        <f t="shared" si="2"/>
        <v>21.731317421593825</v>
      </c>
      <c r="N25" s="23" t="str">
        <f t="shared" si="3"/>
        <v>ОДНОРОДНЫЕ</v>
      </c>
      <c r="O25" s="22">
        <f t="shared" si="5"/>
        <v>115080</v>
      </c>
    </row>
    <row r="26" spans="1:15" s="4" customFormat="1" ht="39" customHeight="1" x14ac:dyDescent="0.25">
      <c r="A26" s="29">
        <v>7</v>
      </c>
      <c r="B26" s="32" t="s">
        <v>38</v>
      </c>
      <c r="C26" s="9" t="s">
        <v>45</v>
      </c>
      <c r="D26" s="9">
        <v>80</v>
      </c>
      <c r="E26" s="31">
        <v>340</v>
      </c>
      <c r="F26" s="22">
        <v>203</v>
      </c>
      <c r="G26" s="22">
        <v>210</v>
      </c>
      <c r="H26" s="22"/>
      <c r="I26" s="22"/>
      <c r="J26" s="22">
        <f t="shared" si="4"/>
        <v>251</v>
      </c>
      <c r="K26" s="23">
        <f t="shared" si="0"/>
        <v>3</v>
      </c>
      <c r="L26" s="23">
        <f t="shared" si="1"/>
        <v>77.155686763841331</v>
      </c>
      <c r="M26" s="23">
        <f t="shared" si="2"/>
        <v>30.739317435793357</v>
      </c>
      <c r="N26" s="23" t="str">
        <f t="shared" si="3"/>
        <v>ОДНОРОДНЫЕ</v>
      </c>
      <c r="O26" s="22">
        <f t="shared" si="5"/>
        <v>20080</v>
      </c>
    </row>
    <row r="27" spans="1:15" s="4" customFormat="1" ht="37.5" customHeight="1" x14ac:dyDescent="0.25">
      <c r="A27" s="29">
        <v>8</v>
      </c>
      <c r="B27" s="33" t="s">
        <v>39</v>
      </c>
      <c r="C27" s="9" t="s">
        <v>45</v>
      </c>
      <c r="D27" s="9">
        <v>70</v>
      </c>
      <c r="E27" s="31">
        <v>387.6</v>
      </c>
      <c r="F27" s="22">
        <v>234</v>
      </c>
      <c r="G27" s="22">
        <v>240</v>
      </c>
      <c r="H27" s="22"/>
      <c r="I27" s="22"/>
      <c r="J27" s="22">
        <f t="shared" si="4"/>
        <v>287.2</v>
      </c>
      <c r="K27" s="23">
        <f t="shared" ref="K27:K53" si="6">COUNT(E27:I27)</f>
        <v>3</v>
      </c>
      <c r="L27" s="23">
        <f t="shared" si="1"/>
        <v>87.000689652438936</v>
      </c>
      <c r="M27" s="23">
        <f t="shared" si="2"/>
        <v>30.29271923831439</v>
      </c>
      <c r="N27" s="23" t="str">
        <f t="shared" si="3"/>
        <v>ОДНОРОДНЫЕ</v>
      </c>
      <c r="O27" s="22">
        <f t="shared" si="5"/>
        <v>20104</v>
      </c>
    </row>
    <row r="28" spans="1:15" s="4" customFormat="1" ht="39.75" customHeight="1" x14ac:dyDescent="0.25">
      <c r="A28" s="29">
        <v>9</v>
      </c>
      <c r="B28" s="30" t="s">
        <v>40</v>
      </c>
      <c r="C28" s="9" t="s">
        <v>45</v>
      </c>
      <c r="D28" s="9">
        <v>50</v>
      </c>
      <c r="E28" s="31">
        <v>368.9</v>
      </c>
      <c r="F28" s="22">
        <v>204</v>
      </c>
      <c r="G28" s="22">
        <v>215</v>
      </c>
      <c r="H28" s="22"/>
      <c r="I28" s="22"/>
      <c r="J28" s="22">
        <f t="shared" si="4"/>
        <v>262.63333333333333</v>
      </c>
      <c r="K28" s="23">
        <f t="shared" si="6"/>
        <v>3</v>
      </c>
      <c r="L28" s="23">
        <f t="shared" si="1"/>
        <v>92.193835657994711</v>
      </c>
      <c r="M28" s="23">
        <f t="shared" si="2"/>
        <v>35.10363078740756</v>
      </c>
      <c r="N28" s="23" t="str">
        <f t="shared" si="3"/>
        <v>НЕОДНОРОДНЫЕ</v>
      </c>
      <c r="O28" s="22">
        <f t="shared" si="5"/>
        <v>13131.666666666666</v>
      </c>
    </row>
    <row r="29" spans="1:15" s="4" customFormat="1" ht="30.75" customHeight="1" x14ac:dyDescent="0.25">
      <c r="A29" s="29">
        <v>10</v>
      </c>
      <c r="B29" s="32" t="s">
        <v>41</v>
      </c>
      <c r="C29" s="9" t="s">
        <v>45</v>
      </c>
      <c r="D29" s="9">
        <v>160</v>
      </c>
      <c r="E29" s="31">
        <v>107.1</v>
      </c>
      <c r="F29" s="22">
        <v>83.5</v>
      </c>
      <c r="G29" s="22">
        <v>88</v>
      </c>
      <c r="H29" s="22"/>
      <c r="I29" s="22"/>
      <c r="J29" s="22">
        <f t="shared" si="4"/>
        <v>92.866666666666674</v>
      </c>
      <c r="K29" s="23">
        <f t="shared" si="6"/>
        <v>3</v>
      </c>
      <c r="L29" s="23">
        <f t="shared" si="1"/>
        <v>12.530097099916279</v>
      </c>
      <c r="M29" s="23">
        <f t="shared" si="2"/>
        <v>13.492566869974457</v>
      </c>
      <c r="N29" s="23" t="str">
        <f t="shared" si="3"/>
        <v>ОДНОРОДНЫЕ</v>
      </c>
      <c r="O29" s="22">
        <f t="shared" si="5"/>
        <v>14858.666666666668</v>
      </c>
    </row>
    <row r="30" spans="1:15" s="4" customFormat="1" ht="38.25" customHeight="1" x14ac:dyDescent="0.25">
      <c r="A30" s="29">
        <v>11</v>
      </c>
      <c r="B30" s="32" t="s">
        <v>42</v>
      </c>
      <c r="C30" s="9" t="s">
        <v>45</v>
      </c>
      <c r="D30" s="9">
        <v>210</v>
      </c>
      <c r="E30" s="31">
        <v>107.1</v>
      </c>
      <c r="F30" s="22">
        <v>118.5</v>
      </c>
      <c r="G30" s="22">
        <v>120</v>
      </c>
      <c r="H30" s="22"/>
      <c r="I30" s="22"/>
      <c r="J30" s="22">
        <f t="shared" si="4"/>
        <v>115.2</v>
      </c>
      <c r="K30" s="23">
        <f t="shared" si="6"/>
        <v>3</v>
      </c>
      <c r="L30" s="23">
        <f t="shared" si="1"/>
        <v>7.054785609782912</v>
      </c>
      <c r="M30" s="23">
        <f t="shared" si="2"/>
        <v>6.123945841825444</v>
      </c>
      <c r="N30" s="23" t="str">
        <f t="shared" si="3"/>
        <v>ОДНОРОДНЫЕ</v>
      </c>
      <c r="O30" s="22">
        <f t="shared" si="5"/>
        <v>24192</v>
      </c>
    </row>
    <row r="31" spans="1:15" s="5" customFormat="1" ht="19.5" customHeight="1" x14ac:dyDescent="0.25">
      <c r="A31" s="29">
        <v>12</v>
      </c>
      <c r="B31" s="30" t="s">
        <v>43</v>
      </c>
      <c r="C31" s="9" t="s">
        <v>45</v>
      </c>
      <c r="D31" s="9">
        <v>150</v>
      </c>
      <c r="E31" s="31">
        <v>32.299999999999997</v>
      </c>
      <c r="F31" s="22">
        <v>18.5</v>
      </c>
      <c r="G31" s="22">
        <v>20</v>
      </c>
      <c r="H31" s="22"/>
      <c r="I31" s="22"/>
      <c r="J31" s="22">
        <f t="shared" si="4"/>
        <v>23.599999999999998</v>
      </c>
      <c r="K31" s="23">
        <f t="shared" si="6"/>
        <v>3</v>
      </c>
      <c r="L31" s="23">
        <f t="shared" si="1"/>
        <v>7.5716576784743728</v>
      </c>
      <c r="M31" s="23">
        <f t="shared" si="2"/>
        <v>32.083295247772767</v>
      </c>
      <c r="N31" s="23" t="str">
        <f t="shared" si="3"/>
        <v>ОДНОРОДНЫЕ</v>
      </c>
      <c r="O31" s="22">
        <f t="shared" si="5"/>
        <v>3539.9999999999995</v>
      </c>
    </row>
    <row r="32" spans="1:15" s="5" customFormat="1" ht="45" customHeight="1" x14ac:dyDescent="0.25">
      <c r="A32" s="29">
        <v>13</v>
      </c>
      <c r="B32" s="30" t="s">
        <v>44</v>
      </c>
      <c r="C32" s="9" t="s">
        <v>45</v>
      </c>
      <c r="D32" s="9">
        <v>5</v>
      </c>
      <c r="E32" s="31">
        <v>1190</v>
      </c>
      <c r="F32" s="22">
        <v>315</v>
      </c>
      <c r="G32" s="22">
        <v>323</v>
      </c>
      <c r="H32" s="22"/>
      <c r="I32" s="22"/>
      <c r="J32" s="22">
        <f t="shared" si="4"/>
        <v>609.33333333333337</v>
      </c>
      <c r="K32" s="23">
        <f t="shared" si="6"/>
        <v>3</v>
      </c>
      <c r="L32" s="23">
        <f t="shared" si="1"/>
        <v>502.88799283074297</v>
      </c>
      <c r="M32" s="23">
        <f t="shared" si="2"/>
        <v>82.530852215110983</v>
      </c>
      <c r="N32" s="23" t="str">
        <f t="shared" si="3"/>
        <v>НЕОДНОРОДНЫЕ</v>
      </c>
      <c r="O32" s="22">
        <f t="shared" si="5"/>
        <v>3046.666666666667</v>
      </c>
    </row>
    <row r="33" spans="1:15" s="5" customFormat="1" ht="33" hidden="1" customHeight="1" x14ac:dyDescent="0.25">
      <c r="A33" s="29"/>
      <c r="B33" s="30"/>
      <c r="C33" s="34"/>
      <c r="D33" s="34"/>
      <c r="E33" s="31"/>
      <c r="F33" s="22"/>
      <c r="G33" s="22"/>
      <c r="H33" s="22"/>
      <c r="I33" s="22"/>
      <c r="J33" s="22" t="e">
        <f t="shared" si="4"/>
        <v>#DIV/0!</v>
      </c>
      <c r="K33" s="23">
        <f t="shared" si="6"/>
        <v>0</v>
      </c>
      <c r="L33" s="23" t="e">
        <f t="shared" si="1"/>
        <v>#DIV/0!</v>
      </c>
      <c r="M33" s="23" t="e">
        <f t="shared" si="2"/>
        <v>#DIV/0!</v>
      </c>
      <c r="N33" s="23" t="e">
        <f t="shared" si="3"/>
        <v>#DIV/0!</v>
      </c>
      <c r="O33" s="22" t="e">
        <f t="shared" si="5"/>
        <v>#DIV/0!</v>
      </c>
    </row>
    <row r="34" spans="1:15" s="6" customFormat="1" ht="51" hidden="1" customHeight="1" x14ac:dyDescent="0.25">
      <c r="A34" s="29">
        <v>15</v>
      </c>
      <c r="B34" s="35"/>
      <c r="C34" s="36" t="s">
        <v>24</v>
      </c>
      <c r="D34" s="36"/>
      <c r="E34" s="22"/>
      <c r="F34" s="22"/>
      <c r="G34" s="22"/>
      <c r="H34" s="22"/>
      <c r="I34" s="22"/>
      <c r="J34" s="22" t="e">
        <f t="shared" si="4"/>
        <v>#DIV/0!</v>
      </c>
      <c r="K34" s="23">
        <f t="shared" si="6"/>
        <v>0</v>
      </c>
      <c r="L34" s="23" t="e">
        <f t="shared" si="1"/>
        <v>#DIV/0!</v>
      </c>
      <c r="M34" s="23" t="e">
        <f t="shared" si="2"/>
        <v>#DIV/0!</v>
      </c>
      <c r="N34" s="23" t="e">
        <f t="shared" si="3"/>
        <v>#DIV/0!</v>
      </c>
      <c r="O34" s="22" t="e">
        <f t="shared" si="5"/>
        <v>#DIV/0!</v>
      </c>
    </row>
    <row r="35" spans="1:15" ht="51.75" hidden="1" customHeight="1" x14ac:dyDescent="0.25">
      <c r="A35" s="29">
        <v>16</v>
      </c>
      <c r="B35" s="23"/>
      <c r="C35" s="23" t="s">
        <v>24</v>
      </c>
      <c r="D35" s="23"/>
      <c r="E35" s="22"/>
      <c r="F35" s="22"/>
      <c r="G35" s="22"/>
      <c r="H35" s="22"/>
      <c r="I35" s="22"/>
      <c r="J35" s="22" t="e">
        <f t="shared" si="4"/>
        <v>#DIV/0!</v>
      </c>
      <c r="K35" s="23">
        <f t="shared" si="6"/>
        <v>0</v>
      </c>
      <c r="L35" s="23" t="e">
        <f t="shared" si="1"/>
        <v>#DIV/0!</v>
      </c>
      <c r="M35" s="23" t="e">
        <f t="shared" si="2"/>
        <v>#DIV/0!</v>
      </c>
      <c r="N35" s="23" t="e">
        <f t="shared" si="3"/>
        <v>#DIV/0!</v>
      </c>
      <c r="O35" s="22" t="e">
        <f t="shared" si="5"/>
        <v>#DIV/0!</v>
      </c>
    </row>
    <row r="36" spans="1:15" ht="51.75" hidden="1" customHeight="1" x14ac:dyDescent="0.25">
      <c r="A36" s="29">
        <v>17</v>
      </c>
      <c r="B36" s="35"/>
      <c r="C36" s="23" t="s">
        <v>26</v>
      </c>
      <c r="D36" s="23"/>
      <c r="E36" s="22"/>
      <c r="F36" s="22"/>
      <c r="G36" s="22"/>
      <c r="H36" s="22"/>
      <c r="I36" s="22"/>
      <c r="J36" s="22" t="e">
        <f t="shared" si="4"/>
        <v>#DIV/0!</v>
      </c>
      <c r="K36" s="23">
        <f t="shared" si="6"/>
        <v>0</v>
      </c>
      <c r="L36" s="23" t="e">
        <f t="shared" si="1"/>
        <v>#DIV/0!</v>
      </c>
      <c r="M36" s="23" t="e">
        <f t="shared" si="2"/>
        <v>#DIV/0!</v>
      </c>
      <c r="N36" s="23" t="e">
        <f t="shared" si="3"/>
        <v>#DIV/0!</v>
      </c>
      <c r="O36" s="22" t="e">
        <f t="shared" si="5"/>
        <v>#DIV/0!</v>
      </c>
    </row>
    <row r="37" spans="1:15" ht="78" hidden="1" customHeight="1" x14ac:dyDescent="0.25">
      <c r="A37" s="29">
        <v>18</v>
      </c>
      <c r="B37" s="23"/>
      <c r="C37" s="23" t="s">
        <v>24</v>
      </c>
      <c r="D37" s="23"/>
      <c r="E37" s="22"/>
      <c r="F37" s="22"/>
      <c r="G37" s="22"/>
      <c r="H37" s="22"/>
      <c r="I37" s="22"/>
      <c r="J37" s="22" t="e">
        <f t="shared" si="4"/>
        <v>#DIV/0!</v>
      </c>
      <c r="K37" s="23">
        <f t="shared" si="6"/>
        <v>0</v>
      </c>
      <c r="L37" s="23" t="e">
        <f t="shared" si="1"/>
        <v>#DIV/0!</v>
      </c>
      <c r="M37" s="23" t="e">
        <f t="shared" si="2"/>
        <v>#DIV/0!</v>
      </c>
      <c r="N37" s="23" t="e">
        <f t="shared" si="3"/>
        <v>#DIV/0!</v>
      </c>
      <c r="O37" s="22" t="e">
        <f t="shared" si="5"/>
        <v>#DIV/0!</v>
      </c>
    </row>
    <row r="38" spans="1:15" ht="39" hidden="1" customHeight="1" x14ac:dyDescent="0.25">
      <c r="A38" s="29">
        <v>19</v>
      </c>
      <c r="B38" s="35"/>
      <c r="C38" s="23" t="s">
        <v>24</v>
      </c>
      <c r="D38" s="23"/>
      <c r="E38" s="22"/>
      <c r="F38" s="22"/>
      <c r="G38" s="22"/>
      <c r="H38" s="22"/>
      <c r="I38" s="22"/>
      <c r="J38" s="22" t="e">
        <f t="shared" si="4"/>
        <v>#DIV/0!</v>
      </c>
      <c r="K38" s="23">
        <f t="shared" si="6"/>
        <v>0</v>
      </c>
      <c r="L38" s="23" t="e">
        <f t="shared" si="1"/>
        <v>#DIV/0!</v>
      </c>
      <c r="M38" s="23" t="e">
        <f t="shared" si="2"/>
        <v>#DIV/0!</v>
      </c>
      <c r="N38" s="23" t="e">
        <f t="shared" si="3"/>
        <v>#DIV/0!</v>
      </c>
      <c r="O38" s="22" t="e">
        <f t="shared" si="5"/>
        <v>#DIV/0!</v>
      </c>
    </row>
    <row r="39" spans="1:15" ht="44.25" hidden="1" customHeight="1" x14ac:dyDescent="0.25">
      <c r="A39" s="29">
        <v>20</v>
      </c>
      <c r="B39" s="35"/>
      <c r="C39" s="23" t="s">
        <v>24</v>
      </c>
      <c r="D39" s="23"/>
      <c r="E39" s="22"/>
      <c r="F39" s="22"/>
      <c r="G39" s="22"/>
      <c r="H39" s="22"/>
      <c r="I39" s="22"/>
      <c r="J39" s="22" t="e">
        <f t="shared" si="4"/>
        <v>#DIV/0!</v>
      </c>
      <c r="K39" s="23">
        <f t="shared" si="6"/>
        <v>0</v>
      </c>
      <c r="L39" s="23" t="e">
        <f t="shared" si="1"/>
        <v>#DIV/0!</v>
      </c>
      <c r="M39" s="23" t="e">
        <f t="shared" si="2"/>
        <v>#DIV/0!</v>
      </c>
      <c r="N39" s="23" t="e">
        <f t="shared" si="3"/>
        <v>#DIV/0!</v>
      </c>
      <c r="O39" s="22" t="e">
        <f t="shared" si="5"/>
        <v>#DIV/0!</v>
      </c>
    </row>
    <row r="40" spans="1:15" ht="55.5" hidden="1" customHeight="1" x14ac:dyDescent="0.25">
      <c r="A40" s="29">
        <v>21</v>
      </c>
      <c r="B40" s="23"/>
      <c r="C40" s="23" t="s">
        <v>24</v>
      </c>
      <c r="D40" s="23"/>
      <c r="E40" s="22"/>
      <c r="F40" s="22"/>
      <c r="G40" s="22"/>
      <c r="H40" s="22"/>
      <c r="I40" s="22"/>
      <c r="J40" s="22" t="e">
        <f t="shared" si="4"/>
        <v>#DIV/0!</v>
      </c>
      <c r="K40" s="23">
        <f t="shared" si="6"/>
        <v>0</v>
      </c>
      <c r="L40" s="23" t="e">
        <f t="shared" si="1"/>
        <v>#DIV/0!</v>
      </c>
      <c r="M40" s="23" t="e">
        <f t="shared" si="2"/>
        <v>#DIV/0!</v>
      </c>
      <c r="N40" s="23" t="e">
        <f t="shared" si="3"/>
        <v>#DIV/0!</v>
      </c>
      <c r="O40" s="22" t="e">
        <f t="shared" si="5"/>
        <v>#DIV/0!</v>
      </c>
    </row>
    <row r="41" spans="1:15" ht="48.75" hidden="1" customHeight="1" x14ac:dyDescent="0.25">
      <c r="A41" s="29">
        <v>22</v>
      </c>
      <c r="B41" s="35"/>
      <c r="C41" s="23" t="s">
        <v>24</v>
      </c>
      <c r="D41" s="23"/>
      <c r="E41" s="22"/>
      <c r="F41" s="22"/>
      <c r="G41" s="22"/>
      <c r="H41" s="22"/>
      <c r="I41" s="22"/>
      <c r="J41" s="22" t="e">
        <f t="shared" si="4"/>
        <v>#DIV/0!</v>
      </c>
      <c r="K41" s="23">
        <f t="shared" si="6"/>
        <v>0</v>
      </c>
      <c r="L41" s="23" t="e">
        <f t="shared" si="1"/>
        <v>#DIV/0!</v>
      </c>
      <c r="M41" s="23" t="e">
        <f t="shared" si="2"/>
        <v>#DIV/0!</v>
      </c>
      <c r="N41" s="23" t="e">
        <f t="shared" si="3"/>
        <v>#DIV/0!</v>
      </c>
      <c r="O41" s="22" t="e">
        <f t="shared" si="5"/>
        <v>#DIV/0!</v>
      </c>
    </row>
    <row r="42" spans="1:15" ht="33" hidden="1" customHeight="1" x14ac:dyDescent="0.25">
      <c r="A42" s="29">
        <v>23</v>
      </c>
      <c r="B42" s="35"/>
      <c r="C42" s="23" t="s">
        <v>24</v>
      </c>
      <c r="D42" s="23"/>
      <c r="E42" s="22"/>
      <c r="F42" s="22"/>
      <c r="G42" s="22"/>
      <c r="H42" s="22"/>
      <c r="I42" s="22"/>
      <c r="J42" s="22" t="e">
        <f t="shared" si="4"/>
        <v>#DIV/0!</v>
      </c>
      <c r="K42" s="23">
        <f t="shared" si="6"/>
        <v>0</v>
      </c>
      <c r="L42" s="23" t="e">
        <f t="shared" si="1"/>
        <v>#DIV/0!</v>
      </c>
      <c r="M42" s="23" t="e">
        <f t="shared" si="2"/>
        <v>#DIV/0!</v>
      </c>
      <c r="N42" s="23" t="e">
        <f t="shared" si="3"/>
        <v>#DIV/0!</v>
      </c>
      <c r="O42" s="22" t="e">
        <f t="shared" si="5"/>
        <v>#DIV/0!</v>
      </c>
    </row>
    <row r="43" spans="1:15" ht="34.5" hidden="1" customHeight="1" x14ac:dyDescent="0.25">
      <c r="A43" s="29">
        <v>24</v>
      </c>
      <c r="B43" s="23"/>
      <c r="C43" s="23" t="s">
        <v>24</v>
      </c>
      <c r="D43" s="23"/>
      <c r="E43" s="22"/>
      <c r="F43" s="22"/>
      <c r="G43" s="22"/>
      <c r="H43" s="22"/>
      <c r="I43" s="22"/>
      <c r="J43" s="22" t="e">
        <f t="shared" si="4"/>
        <v>#DIV/0!</v>
      </c>
      <c r="K43" s="23">
        <f t="shared" si="6"/>
        <v>0</v>
      </c>
      <c r="L43" s="23" t="e">
        <f t="shared" si="1"/>
        <v>#DIV/0!</v>
      </c>
      <c r="M43" s="23" t="e">
        <f t="shared" si="2"/>
        <v>#DIV/0!</v>
      </c>
      <c r="N43" s="23" t="e">
        <f t="shared" si="3"/>
        <v>#DIV/0!</v>
      </c>
      <c r="O43" s="22" t="e">
        <f t="shared" si="5"/>
        <v>#DIV/0!</v>
      </c>
    </row>
    <row r="44" spans="1:15" ht="51.75" hidden="1" customHeight="1" x14ac:dyDescent="0.25">
      <c r="A44" s="29">
        <v>25</v>
      </c>
      <c r="B44" s="35"/>
      <c r="C44" s="23" t="s">
        <v>24</v>
      </c>
      <c r="D44" s="23"/>
      <c r="E44" s="22"/>
      <c r="F44" s="22"/>
      <c r="G44" s="22"/>
      <c r="H44" s="22"/>
      <c r="I44" s="22"/>
      <c r="J44" s="22" t="e">
        <f t="shared" si="4"/>
        <v>#DIV/0!</v>
      </c>
      <c r="K44" s="23">
        <f t="shared" si="6"/>
        <v>0</v>
      </c>
      <c r="L44" s="23" t="e">
        <f t="shared" si="1"/>
        <v>#DIV/0!</v>
      </c>
      <c r="M44" s="23" t="e">
        <f t="shared" si="2"/>
        <v>#DIV/0!</v>
      </c>
      <c r="N44" s="23" t="e">
        <f t="shared" si="3"/>
        <v>#DIV/0!</v>
      </c>
      <c r="O44" s="22" t="e">
        <f t="shared" si="5"/>
        <v>#DIV/0!</v>
      </c>
    </row>
    <row r="45" spans="1:15" ht="64.5" hidden="1" customHeight="1" x14ac:dyDescent="0.25">
      <c r="A45" s="23">
        <v>27</v>
      </c>
      <c r="B45" s="36"/>
      <c r="C45" s="36" t="s">
        <v>24</v>
      </c>
      <c r="D45" s="36"/>
      <c r="E45" s="22"/>
      <c r="F45" s="22"/>
      <c r="G45" s="22"/>
      <c r="H45" s="22"/>
      <c r="I45" s="22"/>
      <c r="J45" s="22" t="e">
        <f t="shared" si="4"/>
        <v>#DIV/0!</v>
      </c>
      <c r="K45" s="23">
        <f t="shared" si="6"/>
        <v>0</v>
      </c>
      <c r="L45" s="23" t="e">
        <f t="shared" si="1"/>
        <v>#DIV/0!</v>
      </c>
      <c r="M45" s="23" t="e">
        <f t="shared" si="2"/>
        <v>#DIV/0!</v>
      </c>
      <c r="N45" s="23" t="e">
        <f t="shared" si="3"/>
        <v>#DIV/0!</v>
      </c>
      <c r="O45" s="22" t="e">
        <f t="shared" si="5"/>
        <v>#DIV/0!</v>
      </c>
    </row>
    <row r="46" spans="1:15" hidden="1" x14ac:dyDescent="0.25">
      <c r="A46" s="23">
        <v>28</v>
      </c>
      <c r="B46" s="23"/>
      <c r="C46" s="23" t="s">
        <v>24</v>
      </c>
      <c r="D46" s="23"/>
      <c r="E46" s="22"/>
      <c r="F46" s="22"/>
      <c r="G46" s="22"/>
      <c r="H46" s="22"/>
      <c r="I46" s="22"/>
      <c r="J46" s="22" t="e">
        <f t="shared" si="4"/>
        <v>#DIV/0!</v>
      </c>
      <c r="K46" s="23">
        <f t="shared" si="6"/>
        <v>0</v>
      </c>
      <c r="L46" s="23" t="e">
        <f t="shared" si="1"/>
        <v>#DIV/0!</v>
      </c>
      <c r="M46" s="23" t="e">
        <f t="shared" si="2"/>
        <v>#DIV/0!</v>
      </c>
      <c r="N46" s="23" t="e">
        <f t="shared" si="3"/>
        <v>#DIV/0!</v>
      </c>
      <c r="O46" s="22" t="e">
        <f t="shared" si="5"/>
        <v>#DIV/0!</v>
      </c>
    </row>
    <row r="47" spans="1:15" ht="15" hidden="1" customHeight="1" x14ac:dyDescent="0.25">
      <c r="A47" s="23"/>
      <c r="B47" s="23"/>
      <c r="C47" s="23" t="s">
        <v>24</v>
      </c>
      <c r="D47" s="23"/>
      <c r="E47" s="22"/>
      <c r="F47" s="22"/>
      <c r="G47" s="22"/>
      <c r="H47" s="22"/>
      <c r="I47" s="22"/>
      <c r="J47" s="22" t="e">
        <f t="shared" si="4"/>
        <v>#DIV/0!</v>
      </c>
      <c r="K47" s="23">
        <f t="shared" si="6"/>
        <v>0</v>
      </c>
      <c r="L47" s="23" t="e">
        <f t="shared" si="1"/>
        <v>#DIV/0!</v>
      </c>
      <c r="M47" s="23" t="e">
        <f t="shared" si="2"/>
        <v>#DIV/0!</v>
      </c>
      <c r="N47" s="23" t="e">
        <f t="shared" si="3"/>
        <v>#DIV/0!</v>
      </c>
      <c r="O47" s="22" t="e">
        <f t="shared" si="5"/>
        <v>#DIV/0!</v>
      </c>
    </row>
    <row r="48" spans="1:15" ht="15" hidden="1" customHeight="1" x14ac:dyDescent="0.25">
      <c r="A48" s="23"/>
      <c r="B48" s="23"/>
      <c r="C48" s="23" t="s">
        <v>24</v>
      </c>
      <c r="D48" s="23"/>
      <c r="E48" s="22"/>
      <c r="F48" s="22"/>
      <c r="G48" s="22"/>
      <c r="H48" s="22"/>
      <c r="I48" s="22"/>
      <c r="J48" s="22" t="e">
        <f t="shared" si="4"/>
        <v>#DIV/0!</v>
      </c>
      <c r="K48" s="23">
        <f t="shared" si="6"/>
        <v>0</v>
      </c>
      <c r="L48" s="23" t="e">
        <f t="shared" si="1"/>
        <v>#DIV/0!</v>
      </c>
      <c r="M48" s="23" t="e">
        <f t="shared" si="2"/>
        <v>#DIV/0!</v>
      </c>
      <c r="N48" s="23" t="e">
        <f t="shared" si="3"/>
        <v>#DIV/0!</v>
      </c>
      <c r="O48" s="22" t="e">
        <f t="shared" si="5"/>
        <v>#DIV/0!</v>
      </c>
    </row>
    <row r="49" spans="1:17" ht="15" hidden="1" customHeight="1" x14ac:dyDescent="0.25">
      <c r="A49" s="23"/>
      <c r="B49" s="23"/>
      <c r="C49" s="23" t="s">
        <v>24</v>
      </c>
      <c r="D49" s="23"/>
      <c r="E49" s="22"/>
      <c r="F49" s="22"/>
      <c r="G49" s="22"/>
      <c r="H49" s="22"/>
      <c r="I49" s="22"/>
      <c r="J49" s="22" t="e">
        <f t="shared" si="4"/>
        <v>#DIV/0!</v>
      </c>
      <c r="K49" s="23">
        <f t="shared" si="6"/>
        <v>0</v>
      </c>
      <c r="L49" s="23" t="e">
        <f t="shared" si="1"/>
        <v>#DIV/0!</v>
      </c>
      <c r="M49" s="23" t="e">
        <f t="shared" si="2"/>
        <v>#DIV/0!</v>
      </c>
      <c r="N49" s="23" t="e">
        <f t="shared" si="3"/>
        <v>#DIV/0!</v>
      </c>
      <c r="O49" s="22" t="e">
        <f t="shared" si="5"/>
        <v>#DIV/0!</v>
      </c>
    </row>
    <row r="50" spans="1:17" ht="15" hidden="1" customHeight="1" x14ac:dyDescent="0.25">
      <c r="A50" s="23"/>
      <c r="B50" s="23"/>
      <c r="C50" s="23" t="s">
        <v>24</v>
      </c>
      <c r="D50" s="23"/>
      <c r="E50" s="22"/>
      <c r="F50" s="22"/>
      <c r="G50" s="22"/>
      <c r="H50" s="22"/>
      <c r="I50" s="22"/>
      <c r="J50" s="22" t="e">
        <f t="shared" si="4"/>
        <v>#DIV/0!</v>
      </c>
      <c r="K50" s="23">
        <f t="shared" si="6"/>
        <v>0</v>
      </c>
      <c r="L50" s="23" t="e">
        <f t="shared" si="1"/>
        <v>#DIV/0!</v>
      </c>
      <c r="M50" s="23" t="e">
        <f t="shared" si="2"/>
        <v>#DIV/0!</v>
      </c>
      <c r="N50" s="23" t="e">
        <f t="shared" si="3"/>
        <v>#DIV/0!</v>
      </c>
      <c r="O50" s="22" t="e">
        <f t="shared" si="5"/>
        <v>#DIV/0!</v>
      </c>
    </row>
    <row r="51" spans="1:17" ht="15" hidden="1" customHeight="1" x14ac:dyDescent="0.25">
      <c r="A51" s="23"/>
      <c r="B51" s="23"/>
      <c r="C51" s="23" t="s">
        <v>24</v>
      </c>
      <c r="D51" s="23"/>
      <c r="E51" s="22"/>
      <c r="F51" s="22"/>
      <c r="G51" s="22"/>
      <c r="H51" s="22"/>
      <c r="I51" s="22"/>
      <c r="J51" s="22" t="e">
        <f t="shared" si="4"/>
        <v>#DIV/0!</v>
      </c>
      <c r="K51" s="23">
        <f t="shared" si="6"/>
        <v>0</v>
      </c>
      <c r="L51" s="23" t="e">
        <f t="shared" si="1"/>
        <v>#DIV/0!</v>
      </c>
      <c r="M51" s="23" t="e">
        <f t="shared" si="2"/>
        <v>#DIV/0!</v>
      </c>
      <c r="N51" s="23" t="e">
        <f t="shared" si="3"/>
        <v>#DIV/0!</v>
      </c>
      <c r="O51" s="22" t="e">
        <f t="shared" si="5"/>
        <v>#DIV/0!</v>
      </c>
    </row>
    <row r="52" spans="1:17" ht="51.75" hidden="1" customHeight="1" x14ac:dyDescent="0.25">
      <c r="A52" s="29">
        <v>26</v>
      </c>
      <c r="B52" s="35"/>
      <c r="C52" s="23" t="s">
        <v>24</v>
      </c>
      <c r="D52" s="23"/>
      <c r="E52" s="22"/>
      <c r="F52" s="22"/>
      <c r="G52" s="22"/>
      <c r="H52" s="22"/>
      <c r="I52" s="22"/>
      <c r="J52" s="22" t="e">
        <f t="shared" si="4"/>
        <v>#DIV/0!</v>
      </c>
      <c r="K52" s="23">
        <f t="shared" si="6"/>
        <v>0</v>
      </c>
      <c r="L52" s="23" t="e">
        <f t="shared" si="1"/>
        <v>#DIV/0!</v>
      </c>
      <c r="M52" s="23" t="e">
        <f t="shared" si="2"/>
        <v>#DIV/0!</v>
      </c>
      <c r="N52" s="23" t="e">
        <f t="shared" si="3"/>
        <v>#DIV/0!</v>
      </c>
      <c r="O52" s="22" t="e">
        <f t="shared" si="5"/>
        <v>#DIV/0!</v>
      </c>
    </row>
    <row r="53" spans="1:17" ht="18.75" customHeight="1" x14ac:dyDescent="0.25">
      <c r="A53" s="37" t="s">
        <v>32</v>
      </c>
      <c r="B53" s="37"/>
      <c r="C53" s="37"/>
      <c r="D53" s="37"/>
      <c r="E53" s="22">
        <v>350574</v>
      </c>
      <c r="F53" s="22">
        <v>318808.3</v>
      </c>
      <c r="G53" s="22">
        <v>327538.3</v>
      </c>
      <c r="H53" s="22"/>
      <c r="I53" s="22"/>
      <c r="J53" s="22">
        <f t="shared" si="4"/>
        <v>332306.8666666667</v>
      </c>
      <c r="K53" s="23">
        <f t="shared" si="6"/>
        <v>3</v>
      </c>
      <c r="L53" s="23">
        <f t="shared" si="1"/>
        <v>16410.951988331864</v>
      </c>
      <c r="M53" s="23">
        <f t="shared" si="2"/>
        <v>4.9384931924363471</v>
      </c>
      <c r="N53" s="23" t="str">
        <f t="shared" si="3"/>
        <v>ОДНОРОДНЫЕ</v>
      </c>
      <c r="O53" s="22"/>
    </row>
    <row r="54" spans="1:17" s="5" customFormat="1" x14ac:dyDescent="0.2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</row>
    <row r="55" spans="1:17" s="5" customFormat="1" ht="15" customHeight="1" x14ac:dyDescent="0.25">
      <c r="A55" s="39" t="s">
        <v>27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7"/>
      <c r="Q55" s="7"/>
    </row>
    <row r="56" spans="1:17" x14ac:dyDescent="0.25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7"/>
      <c r="Q56" s="7"/>
    </row>
    <row r="57" spans="1:17" ht="15" customHeight="1" x14ac:dyDescent="0.25">
      <c r="A57" s="40" t="s">
        <v>25</v>
      </c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8"/>
      <c r="Q57" s="8"/>
    </row>
    <row r="58" spans="1:17" x14ac:dyDescent="0.25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8"/>
      <c r="Q58" s="8"/>
    </row>
    <row r="59" spans="1:17" x14ac:dyDescent="0.25">
      <c r="A59" s="10"/>
      <c r="B59" s="10"/>
      <c r="C59" s="10"/>
      <c r="D59" s="10"/>
      <c r="E59" s="11"/>
      <c r="F59" s="11"/>
      <c r="G59" s="11"/>
      <c r="H59" s="11"/>
      <c r="I59" s="11"/>
      <c r="J59" s="11"/>
      <c r="K59" s="10"/>
      <c r="L59" s="10"/>
      <c r="M59" s="10"/>
      <c r="N59" s="10"/>
      <c r="O59" s="11"/>
    </row>
    <row r="60" spans="1:17" ht="30.75" customHeight="1" x14ac:dyDescent="0.25">
      <c r="A60" s="40" t="s">
        <v>49</v>
      </c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</row>
  </sheetData>
  <mergeCells count="18">
    <mergeCell ref="A55:O56"/>
    <mergeCell ref="A57:O58"/>
    <mergeCell ref="A60:O60"/>
    <mergeCell ref="K18:K19"/>
    <mergeCell ref="L18:L19"/>
    <mergeCell ref="M18:M19"/>
    <mergeCell ref="O18:O19"/>
    <mergeCell ref="A53:D53"/>
    <mergeCell ref="D15:J15"/>
    <mergeCell ref="N18:N19"/>
    <mergeCell ref="C18:D18"/>
    <mergeCell ref="L12:M12"/>
    <mergeCell ref="B14:N14"/>
    <mergeCell ref="A17:B17"/>
    <mergeCell ref="C17:D17"/>
    <mergeCell ref="A18:A19"/>
    <mergeCell ref="B18:B19"/>
    <mergeCell ref="J18:J19"/>
  </mergeCells>
  <conditionalFormatting sqref="N20:N53">
    <cfRule type="containsText" dxfId="11" priority="70" operator="containsText" text="НЕ">
      <formula>NOT(ISERROR(SEARCH("НЕ",N20)))</formula>
    </cfRule>
    <cfRule type="containsText" dxfId="10" priority="71" operator="containsText" text="ОДНОРОДНЫЕ">
      <formula>NOT(ISERROR(SEARCH("ОДНОРОДНЫЕ",N20)))</formula>
    </cfRule>
    <cfRule type="containsText" dxfId="9" priority="72" operator="containsText" text="НЕОДНОРОДНЫЕ">
      <formula>NOT(ISERROR(SEARCH("НЕОДНОРОДНЫЕ",N20)))</formula>
    </cfRule>
  </conditionalFormatting>
  <conditionalFormatting sqref="N20:N53">
    <cfRule type="containsText" dxfId="8" priority="67" operator="containsText" text="НЕОДНОРОДНЫЕ">
      <formula>NOT(ISERROR(SEARCH("НЕОДНОРОДНЫЕ",N20)))</formula>
    </cfRule>
    <cfRule type="containsText" dxfId="7" priority="68" operator="containsText" text="ОДНОРОДНЫЕ">
      <formula>NOT(ISERROR(SEARCH("ОДНОРОДНЫЕ",N20)))</formula>
    </cfRule>
    <cfRule type="containsText" dxfId="6" priority="69" operator="containsText" text="НЕОДНОРОДНЫЕ">
      <formula>NOT(ISERROR(SEARCH("НЕОДНОРОДНЫЕ",N20)))</formula>
    </cfRule>
  </conditionalFormatting>
  <conditionalFormatting sqref="N52:N53">
    <cfRule type="containsText" dxfId="5" priority="4" operator="containsText" text="НЕ">
      <formula>NOT(ISERROR(SEARCH("НЕ",N52)))</formula>
    </cfRule>
    <cfRule type="containsText" dxfId="4" priority="5" operator="containsText" text="ОДНОРОДНЫЕ">
      <formula>NOT(ISERROR(SEARCH("ОДНОРОДНЫЕ",N52)))</formula>
    </cfRule>
    <cfRule type="containsText" dxfId="3" priority="6" operator="containsText" text="НЕОДНОРОДНЫЕ">
      <formula>NOT(ISERROR(SEARCH("НЕОДНОРОДНЫЕ",N52)))</formula>
    </cfRule>
  </conditionalFormatting>
  <conditionalFormatting sqref="N52:N53">
    <cfRule type="containsText" dxfId="2" priority="1" operator="containsText" text="НЕОДНОРОДНЫЕ">
      <formula>NOT(ISERROR(SEARCH("НЕОДНОРОДНЫЕ",N52)))</formula>
    </cfRule>
    <cfRule type="containsText" dxfId="1" priority="2" operator="containsText" text="ОДНОРОДНЫЕ">
      <formula>NOT(ISERROR(SEARCH("ОДНОРОДНЫЕ",N52)))</formula>
    </cfRule>
    <cfRule type="containsText" dxfId="0" priority="3" operator="containsText" text="НЕОДНОРОДНЫЕ">
      <formula>NOT(ISERROR(SEARCH("НЕОДНОРОДНЫЕ",N52)))</formula>
    </cfRule>
  </conditionalFormatting>
  <pageMargins left="0.31496062992125984" right="0.19685039370078741" top="0.35433070866141736" bottom="0.35433070866141736" header="0.11811023622047245" footer="0.11811023622047245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2022-11-17T06:34:29Z</dcterms:modified>
</cp:coreProperties>
</file>