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J24" i="1"/>
  <c r="O24" i="1" s="1"/>
  <c r="K24" i="1"/>
  <c r="L24" i="1"/>
  <c r="J25" i="1"/>
  <c r="O25" i="1" s="1"/>
  <c r="K25" i="1"/>
  <c r="L25" i="1"/>
  <c r="M25" i="1" s="1"/>
  <c r="N25" i="1" s="1"/>
  <c r="L23" i="1"/>
  <c r="K23" i="1"/>
  <c r="L21" i="1"/>
  <c r="K21" i="1"/>
  <c r="J23" i="1"/>
  <c r="O23" i="1" s="1"/>
  <c r="J21" i="1"/>
  <c r="M24" i="1" l="1"/>
  <c r="N24" i="1" s="1"/>
  <c r="J22" i="1"/>
  <c r="O22" i="1" s="1"/>
  <c r="K22" i="1"/>
  <c r="L22" i="1"/>
  <c r="M21" i="1"/>
  <c r="N21" i="1" s="1"/>
  <c r="M23" i="1"/>
  <c r="N23" i="1" s="1"/>
  <c r="O21" i="1"/>
  <c r="C18" i="1" l="1"/>
  <c r="M22" i="1"/>
  <c r="N22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<sst xmlns="http://schemas.openxmlformats.org/spreadsheetml/2006/main" count="43" uniqueCount="39">
  <si>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</si>
  <si>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</si>
  <si>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</si>
  <si>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</si>
  <si>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</si>
  <si>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</si>
  <si>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</si>
  <si>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</si>
  <si>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</si>
  <si>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</si>
  <si>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</si>
  <si>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</si>
  <si>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</si>
  <si>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</si>
  <si>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</si>
  <si>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</si>
  <si>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</si>
  <si>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</si>
  <si>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</si>
  <si>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</si>
  <si>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</si>
  <si>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</si>
  <si>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</si>
  <si>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</si>
  <si>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</si>
  <si>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час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</si>
  <si>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</si>
  <si>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</si>
  <si>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к Извещению о проведении закупки</t>
  </si>
  <si>
    <t>только субъекты малого и среднего предпринимательства</t>
  </si>
  <si>
    <t>Приложение № 4</t>
  </si>
  <si>
    <t>на оказание услуг по физической охране объектов путем</t>
  </si>
  <si>
    <t>аукциона в электронной форме, участниками которого могут являться</t>
  </si>
  <si>
    <t>№ 227-22</t>
  </si>
  <si>
    <t>КП вх.5676-10/22 от 26.10.2022</t>
  </si>
  <si>
    <t>КП вх.5675-10/22 от 26.10.2022</t>
  </si>
  <si>
    <t>КП вх.5674-10/22 от 26.10.2022</t>
  </si>
  <si>
    <t>Физическая охрана объектов ОГАУЗ ИГКБ № 8</t>
  </si>
  <si>
    <t>Исходя из имеющегося у Заказчика объёма финансового обеспечения для осуществления закупки НМЦД устанавливается в размере 7 274 880 (семь миллионов двести семьдесят четыре тысячи восемьсот восемьдесят)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</si>
</sst>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A2" zoomScale="85" zoomScaleNormal="85" zoomScalePageLayoutView="70" workbookViewId="0">
      <selection activeCell="A31" sqref="A31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0" t="s">
        <v>30</v>
      </c>
    </row>
    <row r="2" spans="1:15" x14ac:dyDescent="0.25">
      <c r="A2" s="18"/>
      <c r="B2" s="18"/>
      <c r="C2" s="18"/>
      <c r="D2" s="18"/>
      <c r="K2" s="18"/>
      <c r="L2" s="18"/>
      <c r="M2" s="18"/>
      <c r="N2" s="18"/>
      <c r="O2" s="30" t="s">
        <v>28</v>
      </c>
    </row>
    <row r="3" spans="1:15" x14ac:dyDescent="0.25">
      <c r="A3" s="18"/>
      <c r="B3" s="18"/>
      <c r="C3" s="18"/>
      <c r="D3" s="18"/>
      <c r="K3" s="18"/>
      <c r="L3" s="18"/>
      <c r="M3" s="18"/>
      <c r="N3" s="18"/>
      <c r="O3" s="30" t="s">
        <v>31</v>
      </c>
    </row>
    <row r="4" spans="1:15" x14ac:dyDescent="0.25">
      <c r="A4" s="29"/>
      <c r="B4" s="29"/>
      <c r="C4" s="29"/>
      <c r="D4" s="29"/>
      <c r="K4" s="29"/>
      <c r="L4" s="29"/>
      <c r="M4" s="29"/>
      <c r="N4" s="29"/>
      <c r="O4" s="30" t="s">
        <v>32</v>
      </c>
    </row>
    <row r="5" spans="1:15" x14ac:dyDescent="0.25">
      <c r="A5" s="29"/>
      <c r="B5" s="29"/>
      <c r="C5" s="29"/>
      <c r="D5" s="29"/>
      <c r="K5" s="29"/>
      <c r="L5" s="29"/>
      <c r="M5" s="29"/>
      <c r="N5" s="29"/>
      <c r="O5" s="30" t="s">
        <v>29</v>
      </c>
    </row>
    <row r="6" spans="1:15" x14ac:dyDescent="0.2">
      <c r="A6" s="18"/>
      <c r="B6" s="18"/>
      <c r="C6" s="18"/>
      <c r="D6" s="18"/>
      <c r="K6" s="18"/>
      <c r="L6" s="18"/>
      <c r="M6" s="18"/>
      <c r="N6" s="18"/>
      <c r="O6" s="31" t="s">
        <v>33</v>
      </c>
    </row>
    <row r="7" spans="1:15" ht="14.45" hidden="1" x14ac:dyDescent="0.3">
      <c r="A7" s="18"/>
      <c r="B7" s="18"/>
      <c r="C7" s="18"/>
      <c r="D7" s="18"/>
      <c r="K7" s="18"/>
      <c r="L7" s="18"/>
      <c r="M7" s="18"/>
      <c r="N7" s="18"/>
    </row>
    <row r="8" spans="1:15" ht="14.45" x14ac:dyDescent="0.3">
      <c r="A8" s="18"/>
      <c r="B8" s="18"/>
      <c r="C8" s="18"/>
      <c r="D8" s="18"/>
      <c r="K8" s="18"/>
      <c r="L8" s="18"/>
      <c r="M8" s="18"/>
      <c r="N8" s="18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ht="14.45" x14ac:dyDescent="0.3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33" t="s">
        <v>20</v>
      </c>
      <c r="M13" s="33"/>
      <c r="N13" s="8"/>
      <c r="O13" s="4" t="s">
        <v>18</v>
      </c>
    </row>
    <row r="14" spans="1:15" ht="18" x14ac:dyDescent="0.3">
      <c r="O14" s="5"/>
    </row>
    <row r="15" spans="1:15" ht="18.75" x14ac:dyDescent="0.25">
      <c r="B15" s="34" t="s">
        <v>19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/>
    </row>
    <row r="16" spans="1:15" hidden="1" x14ac:dyDescent="0.25"/>
    <row r="18" spans="1:15" s="8" customFormat="1" ht="78" customHeight="1" x14ac:dyDescent="0.25">
      <c r="A18" s="37" t="s">
        <v>14</v>
      </c>
      <c r="B18" s="38"/>
      <c r="C18" s="39">
        <f>SUMIF(O21:O25,"&gt;0")</f>
        <v>7729560</v>
      </c>
      <c r="D18" s="38"/>
      <c r="E18" s="15" t="s">
        <v>34</v>
      </c>
      <c r="F18" s="15" t="s">
        <v>35</v>
      </c>
      <c r="G18" s="15" t="s">
        <v>36</v>
      </c>
      <c r="H18" s="15"/>
      <c r="I18" s="15"/>
      <c r="J18" s="6"/>
      <c r="K18" s="7"/>
      <c r="L18" s="7"/>
      <c r="M18" s="7"/>
      <c r="N18" s="7"/>
      <c r="O18" s="6"/>
    </row>
    <row r="19" spans="1:15" s="8" customFormat="1" ht="30" customHeight="1" x14ac:dyDescent="0.25">
      <c r="A19" s="42" t="s">
        <v>0</v>
      </c>
      <c r="B19" s="42" t="s">
        <v>1</v>
      </c>
      <c r="C19" s="42" t="s">
        <v>2</v>
      </c>
      <c r="D19" s="42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40" t="s">
        <v>15</v>
      </c>
      <c r="K19" s="42" t="s">
        <v>11</v>
      </c>
      <c r="L19" s="42" t="s">
        <v>12</v>
      </c>
      <c r="M19" s="42" t="s">
        <v>13</v>
      </c>
      <c r="N19" s="42" t="s">
        <v>9</v>
      </c>
      <c r="O19" s="36" t="s">
        <v>10</v>
      </c>
    </row>
    <row r="20" spans="1:15" s="8" customFormat="1" ht="30" x14ac:dyDescent="0.25">
      <c r="A20" s="42"/>
      <c r="B20" s="42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41"/>
      <c r="K20" s="42"/>
      <c r="L20" s="42"/>
      <c r="M20" s="42"/>
      <c r="N20" s="42"/>
      <c r="O20" s="36"/>
    </row>
    <row r="21" spans="1:15" s="8" customFormat="1" ht="30" x14ac:dyDescent="0.25">
      <c r="A21" s="17">
        <v>1</v>
      </c>
      <c r="B21" s="20" t="s">
        <v>37</v>
      </c>
      <c r="C21" s="20" t="s">
        <v>25</v>
      </c>
      <c r="D21" s="27">
        <v>45468</v>
      </c>
      <c r="E21" s="21">
        <v>160</v>
      </c>
      <c r="F21" s="21">
        <v>170</v>
      </c>
      <c r="G21" s="21">
        <v>180</v>
      </c>
      <c r="H21" s="16"/>
      <c r="I21" s="16"/>
      <c r="J21" s="16">
        <f t="shared" ref="J21:J23" si="0">AVERAGE(E21:I21)</f>
        <v>170</v>
      </c>
      <c r="K21" s="17">
        <f t="shared" ref="K21:K23" si="1">COUNT(E21:I21)</f>
        <v>3</v>
      </c>
      <c r="L21" s="17">
        <f t="shared" ref="L21:L23" si="2">STDEV(E21:I21)</f>
        <v>10</v>
      </c>
      <c r="M21" s="17">
        <f t="shared" ref="M21:M23" si="3">L21/J21*100</f>
        <v>5.8823529411764701</v>
      </c>
      <c r="N21" s="17" t="str">
        <f t="shared" ref="N21:N23" si="4">IF(M21&lt;33,"ОДНОРОДНЫЕ","НЕОДНОРОДНЫЕ")</f>
        <v>ОДНОРОДНЫЕ</v>
      </c>
      <c r="O21" s="16">
        <f t="shared" ref="O21:O23" si="5">D21*J21</f>
        <v>7729560</v>
      </c>
    </row>
    <row r="22" spans="1:15" s="8" customFormat="1" ht="18" customHeight="1" x14ac:dyDescent="0.25">
      <c r="A22" s="17">
        <v>2</v>
      </c>
      <c r="B22" s="20" t="s">
        <v>27</v>
      </c>
      <c r="C22" s="20"/>
      <c r="D22" s="23"/>
      <c r="E22" s="19">
        <f>D21*E21</f>
        <v>7274880</v>
      </c>
      <c r="F22" s="19">
        <f>D21*F21</f>
        <v>7729560</v>
      </c>
      <c r="G22" s="19">
        <f>D21*G21</f>
        <v>8184240</v>
      </c>
      <c r="H22" s="16"/>
      <c r="I22" s="16"/>
      <c r="J22" s="16">
        <f t="shared" si="0"/>
        <v>7729560</v>
      </c>
      <c r="K22" s="17">
        <f t="shared" si="1"/>
        <v>3</v>
      </c>
      <c r="L22" s="17">
        <f t="shared" si="2"/>
        <v>454680</v>
      </c>
      <c r="M22" s="17">
        <f t="shared" si="3"/>
        <v>5.8823529411764701</v>
      </c>
      <c r="N22" s="17" t="str">
        <f t="shared" si="4"/>
        <v>ОДНОРОДНЫЕ</v>
      </c>
      <c r="O22" s="16">
        <f t="shared" si="5"/>
        <v>0</v>
      </c>
    </row>
    <row r="23" spans="1:15" s="8" customFormat="1" ht="14.45" hidden="1" x14ac:dyDescent="0.3">
      <c r="A23" s="17">
        <v>3</v>
      </c>
      <c r="B23" s="20"/>
      <c r="C23" s="20"/>
      <c r="D23" s="24"/>
      <c r="E23" s="19"/>
      <c r="F23" s="19"/>
      <c r="G23" s="19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x14ac:dyDescent="0.3">
      <c r="A24" s="22">
        <v>4</v>
      </c>
      <c r="B24" s="20"/>
      <c r="C24" s="20"/>
      <c r="D24" s="24"/>
      <c r="E24" s="21"/>
      <c r="F24" s="21"/>
      <c r="G24" s="21"/>
      <c r="H24" s="21"/>
      <c r="I24" s="21"/>
      <c r="J24" s="26" t="e">
        <f t="shared" ref="J24:J25" si="6">AVERAGE(E24:I24)</f>
        <v>#DIV/0!</v>
      </c>
      <c r="K24" s="25">
        <f t="shared" ref="K24:K25" si="7">COUNT(E24:I24)</f>
        <v>0</v>
      </c>
      <c r="L24" s="25" t="e">
        <f t="shared" ref="L24:L25" si="8">STDEV(E24:I24)</f>
        <v>#DIV/0!</v>
      </c>
      <c r="M24" s="25" t="e">
        <f t="shared" ref="M24:M25" si="9">L24/J24*100</f>
        <v>#DIV/0!</v>
      </c>
      <c r="N24" s="25" t="e">
        <f t="shared" ref="N24:N25" si="10">IF(M24&lt;33,"ОДНОРОДНЫЕ","НЕОДНОРОДНЫЕ")</f>
        <v>#DIV/0!</v>
      </c>
      <c r="O24" s="26" t="e">
        <f t="shared" ref="O24:O25" si="11">D24*J24</f>
        <v>#DIV/0!</v>
      </c>
    </row>
    <row r="25" spans="1:15" s="8" customFormat="1" ht="14.45" hidden="1" x14ac:dyDescent="0.3">
      <c r="A25" s="22">
        <v>5</v>
      </c>
      <c r="B25" s="20"/>
      <c r="C25" s="20"/>
      <c r="D25" s="24"/>
      <c r="E25" s="21"/>
      <c r="F25" s="21"/>
      <c r="G25" s="21"/>
      <c r="H25" s="21"/>
      <c r="I25" s="21"/>
      <c r="J25" s="26" t="e">
        <f t="shared" si="6"/>
        <v>#DIV/0!</v>
      </c>
      <c r="K25" s="25">
        <f t="shared" si="7"/>
        <v>0</v>
      </c>
      <c r="L25" s="25" t="e">
        <f t="shared" si="8"/>
        <v>#DIV/0!</v>
      </c>
      <c r="M25" s="25" t="e">
        <f t="shared" si="9"/>
        <v>#DIV/0!</v>
      </c>
      <c r="N25" s="25" t="e">
        <f t="shared" si="10"/>
        <v>#DIV/0!</v>
      </c>
      <c r="O25" s="26" t="e">
        <f t="shared" si="11"/>
        <v>#DIV/0!</v>
      </c>
    </row>
    <row r="26" spans="1:15" s="10" customFormat="1" ht="14.45" x14ac:dyDescent="0.3">
      <c r="A26" s="8"/>
      <c r="B26" s="8"/>
      <c r="C26" s="8"/>
      <c r="D26" s="8"/>
      <c r="E26" s="9"/>
      <c r="F26" s="9"/>
      <c r="G26" s="9"/>
      <c r="H26" s="9"/>
      <c r="I26" s="9"/>
      <c r="J26" s="9"/>
      <c r="K26" s="8"/>
      <c r="L26" s="8"/>
      <c r="M26" s="8"/>
      <c r="N26" s="8"/>
      <c r="O26" s="9"/>
    </row>
    <row r="27" spans="1:15" s="28" customFormat="1" ht="33.6" customHeight="1" x14ac:dyDescent="0.25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s="28" customFormat="1" ht="33.6" customHeight="1" x14ac:dyDescent="0.25">
      <c r="A28" s="35" t="s">
        <v>24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s="28" customFormat="1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s="28" customFormat="1" ht="31.9" customHeight="1" x14ac:dyDescent="0.25">
      <c r="A30" s="32" t="s">
        <v>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</sheetData>
  <mergeCells count="17">
    <mergeCell ref="C19:D19"/>
    <mergeCell ref="A30:O30"/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5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5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2022-11-03T00:51:37Z</dcterms:modified>
</cp:coreProperties>
</file>