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9" i="1" l="1"/>
  <c r="K39" i="1"/>
  <c r="L39" i="1"/>
  <c r="L22" i="1"/>
  <c r="K22" i="1"/>
  <c r="J22" i="1"/>
  <c r="O22" i="1" s="1"/>
  <c r="J26" i="1"/>
  <c r="O26" i="1" s="1"/>
  <c r="K26" i="1"/>
  <c r="L26" i="1"/>
  <c r="J25" i="1"/>
  <c r="O25" i="1" s="1"/>
  <c r="K25" i="1"/>
  <c r="L25" i="1"/>
  <c r="J24" i="1"/>
  <c r="O24" i="1" s="1"/>
  <c r="K24" i="1"/>
  <c r="L24" i="1"/>
  <c r="L38" i="1"/>
  <c r="K38" i="1"/>
  <c r="J38" i="1"/>
  <c r="O38" i="1" s="1"/>
  <c r="J28" i="1"/>
  <c r="O28" i="1" s="1"/>
  <c r="K28" i="1"/>
  <c r="L28" i="1"/>
  <c r="J27" i="1"/>
  <c r="O27" i="1" s="1"/>
  <c r="K27" i="1"/>
  <c r="L27" i="1"/>
  <c r="L36" i="1"/>
  <c r="L37" i="1"/>
  <c r="K36" i="1"/>
  <c r="K37" i="1"/>
  <c r="J36" i="1"/>
  <c r="O36" i="1" s="1"/>
  <c r="J37" i="1"/>
  <c r="O37" i="1" s="1"/>
  <c r="L21" i="1"/>
  <c r="L23" i="1"/>
  <c r="L29" i="1"/>
  <c r="L30" i="1"/>
  <c r="L31" i="1"/>
  <c r="L32" i="1"/>
  <c r="L33" i="1"/>
  <c r="L34" i="1"/>
  <c r="L35" i="1"/>
  <c r="K21" i="1"/>
  <c r="K23" i="1"/>
  <c r="K29" i="1"/>
  <c r="K30" i="1"/>
  <c r="K31" i="1"/>
  <c r="K32" i="1"/>
  <c r="K33" i="1"/>
  <c r="K34" i="1"/>
  <c r="K35" i="1"/>
  <c r="J20" i="1"/>
  <c r="O20" i="1" s="1"/>
  <c r="J21" i="1"/>
  <c r="O21" i="1" s="1"/>
  <c r="J23" i="1"/>
  <c r="O23" i="1" s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L20" i="1"/>
  <c r="K20" i="1"/>
  <c r="L19" i="1"/>
  <c r="K19" i="1"/>
  <c r="J19" i="1"/>
  <c r="M39" i="1" l="1"/>
  <c r="N39" i="1" s="1"/>
  <c r="M22" i="1"/>
  <c r="N22" i="1" s="1"/>
  <c r="M24" i="1"/>
  <c r="N24" i="1" s="1"/>
  <c r="M25" i="1"/>
  <c r="N25" i="1" s="1"/>
  <c r="M26" i="1"/>
  <c r="N26" i="1" s="1"/>
  <c r="M38" i="1"/>
  <c r="N38" i="1" s="1"/>
  <c r="M37" i="1"/>
  <c r="N37" i="1" s="1"/>
  <c r="M27" i="1"/>
  <c r="N27" i="1" s="1"/>
  <c r="M28" i="1"/>
  <c r="N28" i="1" s="1"/>
  <c r="M34" i="1"/>
  <c r="N34" i="1" s="1"/>
  <c r="M35" i="1"/>
  <c r="N35" i="1" s="1"/>
  <c r="M32" i="1"/>
  <c r="N32" i="1" s="1"/>
  <c r="M23" i="1"/>
  <c r="N23" i="1" s="1"/>
  <c r="M36" i="1"/>
  <c r="N36" i="1" s="1"/>
  <c r="M31" i="1"/>
  <c r="N31" i="1" s="1"/>
  <c r="M29" i="1"/>
  <c r="N29" i="1" s="1"/>
  <c r="M33" i="1"/>
  <c r="N33" i="1" s="1"/>
  <c r="M30" i="1"/>
  <c r="N30" i="1" s="1"/>
  <c r="M21" i="1"/>
  <c r="N21" i="1" s="1"/>
  <c r="M20" i="1"/>
  <c r="N20" i="1" s="1"/>
  <c r="M19" i="1"/>
  <c r="N19" i="1" s="1"/>
  <c r="O19" i="1"/>
  <c r="C16" i="1" l="1"/>
</calcChain>
</file>

<file path=xl/sharedStrings.xml><?xml version="1.0" encoding="utf-8"?>
<sst xmlns="http://schemas.openxmlformats.org/spreadsheetml/2006/main" count="81" uniqueCount="59">
  <si>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</si>
  <si>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</si>
  <si>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</si>
  <si>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</si>
  <si>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</si>
  <si>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</si>
  <si>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</si>
  <si>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</si>
  <si>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</si>
  <si>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</si>
  <si>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</si>
  <si>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</si>
  <si>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</si>
  <si>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</si>
  <si>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</si>
  <si>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</si>
  <si>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</si>
  <si>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</si>
  <si>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</si>
  <si>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</si>
  <si>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</si>
  <si>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</si>
  <si>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</si>
  <si>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</si>
  <si>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</si>
  <si>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Резервный источник питания  РИП-12 </t>
  </si>
  <si>
    <t>Аккумулятор герметичный свинцово-кислотный GS 12-12 12В (или эквивалент)</t>
  </si>
  <si>
    <t>Аккумулятор герметичный свинцово-кислотный GS 18-12 (или эквивалент)</t>
  </si>
  <si>
    <t>Аккумулятор герметичный свинцово-кислотный GS 7,2-12 (или эквивалент)</t>
  </si>
  <si>
    <t>Источник питания резервированный РИП-12 исп.101</t>
  </si>
  <si>
    <t>Кнопка "Доступная Среда" уличная для системы вызова МГН</t>
  </si>
  <si>
    <t>Комплект фотоэлементов (передатчик- приёмник) беспроводный, 10м. Doorhan PHOTOCELL-W (или эквивалент)</t>
  </si>
  <si>
    <t>Привод для откатных ворот ROTEO RTО-1000 (или эквивалент)</t>
  </si>
  <si>
    <t>Замок электромагнитный  ML-300М-50 (или эквивалент)</t>
  </si>
  <si>
    <t>Накладная кнопка  выхода с подсветкой КН-05 (или эквивалент)</t>
  </si>
  <si>
    <t>Доводчик дверной  TS-DC065 (белый), усилие EN3 (или эквивалент)</t>
  </si>
  <si>
    <t>Уличная цилиндрическая видеокамера в DS-T220S (B) (2.8 mm) (или эквивалент)</t>
  </si>
  <si>
    <t>Уличная цилиндрическая  IP-камера DS-I250 2Мп  (2.8 mm) (или эквивалент)</t>
  </si>
  <si>
    <t>Пассивный приемник-передатчик TSt-1U01P2HD, HD-видео по витой паре (или эквивалент)</t>
  </si>
  <si>
    <t>Контроллер ТМ Z-5R (или эквивалент)</t>
  </si>
  <si>
    <t>Жесткий диск WD20PURZ (или эквивалент)</t>
  </si>
  <si>
    <r>
      <t>Стрела шлагбаума</t>
    </r>
    <r>
      <rPr>
        <sz val="10"/>
        <color rgb="FF333333"/>
        <rFont val="Times New Roman"/>
        <family val="1"/>
        <charset val="204"/>
      </rPr>
      <t xml:space="preserve"> AN-MOTORS RBN7 </t>
    </r>
    <r>
      <rPr>
        <sz val="10"/>
        <color rgb="FF000000"/>
        <rFont val="Times New Roman"/>
        <family val="1"/>
        <charset val="204"/>
      </rPr>
      <t>(или эквивалент)</t>
    </r>
  </si>
  <si>
    <t>DS-H116G 16-ти канальный гибридный HD-TVI регистратор (или эквивалент)</t>
  </si>
  <si>
    <t>Amelie (White), Монитор видеодомофона цветной (или эквивалент)</t>
  </si>
  <si>
    <t>WALLE, Вызывная цветная панель в/дом (или эквивалент)</t>
  </si>
  <si>
    <t>шт.</t>
  </si>
  <si>
    <t>Шт.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</si>
  <si>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</si>
  <si>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</si>
  <si>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</si>
  <si>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</si>
  <si>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092-22</t>
  </si>
  <si>
    <t xml:space="preserve">на поставку оборудования и материалов для систем безопасности систем контроля и управления доступом (СКУД), </t>
  </si>
  <si>
    <t>систем охранного телевиденья (СОТ) смонтированных на объектах ОГАУЗ ИГКБ №8 путем запроса котировок</t>
  </si>
  <si>
    <t>1539-04/22 от 04.04.2022</t>
  </si>
  <si>
    <t>1540-04/22 от 04.04.2022</t>
  </si>
  <si>
    <t>1538-04/22 от 04.04.2022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</si>
  <si>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</si>
  <si>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191 011 (сто девяносто одна тысяча одиннадцать)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</si>
</sst>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zoomScale="85" zoomScaleNormal="85" zoomScalePageLayoutView="70" workbookViewId="0">
      <selection activeCell="A45" sqref="A45"/>
    </sheetView>
  </sheetViews>
  <sheetFormatPr defaultColWidth="9.140625" defaultRowHeight="15" x14ac:dyDescent="0.25"/>
  <cols>
    <col min="1" max="1" width="6.85546875" style="2" customWidth="1"/>
    <col min="2" max="2" width="39.42578125" style="2" customWidth="1"/>
    <col min="3" max="4" width="9.140625" style="2"/>
    <col min="5" max="5" width="18.85546875" style="3" customWidth="1"/>
    <col min="6" max="6" width="17.7109375" style="3" customWidth="1"/>
    <col min="7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6.140625" style="3" customWidth="1"/>
    <col min="16" max="16384" width="9.140625" style="1"/>
  </cols>
  <sheetData>
    <row r="1" spans="1:15" x14ac:dyDescent="0.25">
      <c r="O1" s="46" t="s">
        <v>47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46" t="s">
        <v>48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46" t="s">
        <v>52</v>
      </c>
    </row>
    <row r="4" spans="1:15" x14ac:dyDescent="0.25">
      <c r="A4" s="18"/>
      <c r="B4" s="18"/>
      <c r="C4" s="18"/>
      <c r="D4" s="18"/>
      <c r="K4" s="18"/>
      <c r="L4" s="18"/>
      <c r="M4" s="18"/>
      <c r="N4" s="18"/>
      <c r="O4" s="46" t="s">
        <v>53</v>
      </c>
    </row>
    <row r="5" spans="1:15" x14ac:dyDescent="0.25">
      <c r="A5" s="18"/>
      <c r="B5" s="18"/>
      <c r="C5" s="18"/>
      <c r="D5" s="18"/>
      <c r="K5" s="18"/>
      <c r="L5" s="18"/>
      <c r="M5" s="18"/>
      <c r="N5" s="18"/>
      <c r="O5" s="46" t="s">
        <v>49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46" t="s">
        <v>50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  <c r="O7" s="46" t="s">
        <v>51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6" spans="1:15" s="8" customFormat="1" ht="42.6" customHeight="1" x14ac:dyDescent="0.25">
      <c r="A16" s="32" t="s">
        <v>14</v>
      </c>
      <c r="B16" s="33"/>
      <c r="C16" s="34">
        <f>SUMIF(O19:O38,"&gt;0")</f>
        <v>195037.30000000002</v>
      </c>
      <c r="D16" s="33"/>
      <c r="E16" s="15" t="s">
        <v>54</v>
      </c>
      <c r="F16" s="15" t="s">
        <v>55</v>
      </c>
      <c r="G16" s="15" t="s">
        <v>56</v>
      </c>
      <c r="H16" s="15"/>
      <c r="I16" s="15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37" t="s">
        <v>0</v>
      </c>
      <c r="B17" s="37" t="s">
        <v>1</v>
      </c>
      <c r="C17" s="37" t="s">
        <v>2</v>
      </c>
      <c r="D17" s="37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35" t="s">
        <v>15</v>
      </c>
      <c r="K17" s="37" t="s">
        <v>11</v>
      </c>
      <c r="L17" s="37" t="s">
        <v>12</v>
      </c>
      <c r="M17" s="37" t="s">
        <v>13</v>
      </c>
      <c r="N17" s="37" t="s">
        <v>9</v>
      </c>
      <c r="O17" s="31" t="s">
        <v>10</v>
      </c>
    </row>
    <row r="18" spans="1:15" s="8" customFormat="1" ht="30" x14ac:dyDescent="0.25">
      <c r="A18" s="37"/>
      <c r="B18" s="37"/>
      <c r="C18" s="43" t="s">
        <v>3</v>
      </c>
      <c r="D18" s="43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6"/>
      <c r="K18" s="37"/>
      <c r="L18" s="37"/>
      <c r="M18" s="37"/>
      <c r="N18" s="37"/>
      <c r="O18" s="31"/>
    </row>
    <row r="19" spans="1:15" s="8" customFormat="1" ht="42.75" customHeight="1" x14ac:dyDescent="0.25">
      <c r="A19" s="26">
        <v>1</v>
      </c>
      <c r="B19" s="39" t="s">
        <v>25</v>
      </c>
      <c r="C19" s="44" t="s">
        <v>45</v>
      </c>
      <c r="D19" s="44">
        <v>2</v>
      </c>
      <c r="E19" s="42">
        <v>4821.7</v>
      </c>
      <c r="F19" s="13">
        <v>4750</v>
      </c>
      <c r="G19" s="19">
        <v>4300</v>
      </c>
      <c r="H19" s="16"/>
      <c r="I19" s="16"/>
      <c r="J19" s="16">
        <f t="shared" ref="J19:J39" si="0">AVERAGE(E19:I19)</f>
        <v>4623.9000000000005</v>
      </c>
      <c r="K19" s="17">
        <f t="shared" ref="K19:K39" si="1">COUNT(E19:I19)</f>
        <v>3</v>
      </c>
      <c r="L19" s="17">
        <f t="shared" ref="L19:L39" si="2">STDEV(E19:I19)</f>
        <v>282.78725218793005</v>
      </c>
      <c r="M19" s="17">
        <f t="shared" ref="M19:M39" si="3">L19/J19*100</f>
        <v>6.1157735285782566</v>
      </c>
      <c r="N19" s="17" t="str">
        <f t="shared" ref="N19:N39" si="4">IF(M19&lt;33,"ОДНОРОДНЫЕ","НЕОДНОРОДНЫЕ")</f>
        <v>ОДНОРОДНЫЕ</v>
      </c>
      <c r="O19" s="16">
        <f t="shared" ref="O19:O38" si="5">D19*J19</f>
        <v>9247.8000000000011</v>
      </c>
    </row>
    <row r="20" spans="1:15" s="8" customFormat="1" ht="51.75" customHeight="1" x14ac:dyDescent="0.25">
      <c r="A20" s="26">
        <v>2</v>
      </c>
      <c r="B20" s="40" t="s">
        <v>26</v>
      </c>
      <c r="C20" s="44" t="s">
        <v>45</v>
      </c>
      <c r="D20" s="44">
        <v>1</v>
      </c>
      <c r="E20" s="42">
        <v>3150.2</v>
      </c>
      <c r="F20" s="13">
        <v>3300</v>
      </c>
      <c r="G20" s="22">
        <v>3000</v>
      </c>
      <c r="H20" s="22"/>
      <c r="I20" s="22"/>
      <c r="J20" s="22">
        <f t="shared" si="0"/>
        <v>3150.0666666666671</v>
      </c>
      <c r="K20" s="21">
        <f t="shared" si="1"/>
        <v>3</v>
      </c>
      <c r="L20" s="21">
        <f t="shared" si="2"/>
        <v>150.00004444443786</v>
      </c>
      <c r="M20" s="21">
        <f t="shared" si="3"/>
        <v>4.7618053938891611</v>
      </c>
      <c r="N20" s="21" t="str">
        <f t="shared" si="4"/>
        <v>ОДНОРОДНЫЕ</v>
      </c>
      <c r="O20" s="22">
        <f t="shared" si="5"/>
        <v>3150.0666666666671</v>
      </c>
    </row>
    <row r="21" spans="1:15" s="8" customFormat="1" ht="42.75" customHeight="1" x14ac:dyDescent="0.25">
      <c r="A21" s="26">
        <v>3</v>
      </c>
      <c r="B21" s="40" t="s">
        <v>27</v>
      </c>
      <c r="C21" s="44" t="s">
        <v>45</v>
      </c>
      <c r="D21" s="44">
        <v>1</v>
      </c>
      <c r="E21" s="42">
        <v>4651.5</v>
      </c>
      <c r="F21" s="13">
        <v>4800</v>
      </c>
      <c r="G21" s="22">
        <v>4250</v>
      </c>
      <c r="H21" s="22"/>
      <c r="I21" s="22"/>
      <c r="J21" s="22">
        <f t="shared" si="0"/>
        <v>4567.166666666667</v>
      </c>
      <c r="K21" s="21">
        <f t="shared" si="1"/>
        <v>3</v>
      </c>
      <c r="L21" s="21">
        <f t="shared" si="2"/>
        <v>284.53309707893976</v>
      </c>
      <c r="M21" s="21">
        <f t="shared" si="3"/>
        <v>6.2299696473876525</v>
      </c>
      <c r="N21" s="21" t="str">
        <f t="shared" si="4"/>
        <v>ОДНОРОДНЫЕ</v>
      </c>
      <c r="O21" s="22">
        <f t="shared" si="5"/>
        <v>4567.166666666667</v>
      </c>
    </row>
    <row r="22" spans="1:15" s="8" customFormat="1" ht="42.75" customHeight="1" x14ac:dyDescent="0.25">
      <c r="A22" s="26">
        <v>4</v>
      </c>
      <c r="B22" s="40" t="s">
        <v>28</v>
      </c>
      <c r="C22" s="44" t="s">
        <v>45</v>
      </c>
      <c r="D22" s="44">
        <v>6</v>
      </c>
      <c r="E22" s="42">
        <v>1787</v>
      </c>
      <c r="F22" s="13">
        <v>2050</v>
      </c>
      <c r="G22" s="24">
        <v>1870</v>
      </c>
      <c r="H22" s="24"/>
      <c r="I22" s="24"/>
      <c r="J22" s="24">
        <f t="shared" si="0"/>
        <v>1902.3333333333333</v>
      </c>
      <c r="K22" s="23">
        <f t="shared" si="1"/>
        <v>3</v>
      </c>
      <c r="L22" s="23">
        <f t="shared" ref="L22" si="6">STDEV(E22:I22)</f>
        <v>134.44825522606581</v>
      </c>
      <c r="M22" s="23">
        <f t="shared" ref="M22" si="7">L22/J22*100</f>
        <v>7.0675445186297079</v>
      </c>
      <c r="N22" s="23" t="str">
        <f t="shared" ref="N22" si="8">IF(M22&lt;33,"ОДНОРОДНЫЕ","НЕОДНОРОДНЫЕ")</f>
        <v>ОДНОРОДНЫЕ</v>
      </c>
      <c r="O22" s="24">
        <f t="shared" ref="O22" si="9">D22*J22</f>
        <v>11414</v>
      </c>
    </row>
    <row r="23" spans="1:15" s="8" customFormat="1" ht="42.75" customHeight="1" x14ac:dyDescent="0.25">
      <c r="A23" s="26">
        <v>5</v>
      </c>
      <c r="B23" s="40" t="s">
        <v>29</v>
      </c>
      <c r="C23" s="44" t="s">
        <v>45</v>
      </c>
      <c r="D23" s="44">
        <v>1</v>
      </c>
      <c r="E23" s="42">
        <v>5121.3</v>
      </c>
      <c r="F23" s="13">
        <v>5150</v>
      </c>
      <c r="G23" s="22">
        <v>4850</v>
      </c>
      <c r="H23" s="22"/>
      <c r="I23" s="22"/>
      <c r="J23" s="22">
        <f t="shared" si="0"/>
        <v>5040.4333333333334</v>
      </c>
      <c r="K23" s="21">
        <f t="shared" si="1"/>
        <v>3</v>
      </c>
      <c r="L23" s="21">
        <f t="shared" si="2"/>
        <v>165.54323705102951</v>
      </c>
      <c r="M23" s="21">
        <f t="shared" si="3"/>
        <v>3.2843056559494785</v>
      </c>
      <c r="N23" s="21" t="str">
        <f t="shared" si="4"/>
        <v>ОДНОРОДНЫЕ</v>
      </c>
      <c r="O23" s="22">
        <f t="shared" si="5"/>
        <v>5040.4333333333334</v>
      </c>
    </row>
    <row r="24" spans="1:15" s="8" customFormat="1" ht="42.75" customHeight="1" x14ac:dyDescent="0.25">
      <c r="A24" s="26">
        <v>6</v>
      </c>
      <c r="B24" s="40" t="s">
        <v>30</v>
      </c>
      <c r="C24" s="44" t="s">
        <v>45</v>
      </c>
      <c r="D24" s="44">
        <v>1</v>
      </c>
      <c r="E24" s="42">
        <v>9121</v>
      </c>
      <c r="F24" s="13">
        <v>8500</v>
      </c>
      <c r="G24" s="24">
        <v>7800</v>
      </c>
      <c r="H24" s="24"/>
      <c r="I24" s="24"/>
      <c r="J24" s="24">
        <f t="shared" si="0"/>
        <v>8473.6666666666661</v>
      </c>
      <c r="K24" s="23">
        <f t="shared" si="1"/>
        <v>3</v>
      </c>
      <c r="L24" s="23">
        <f t="shared" si="2"/>
        <v>660.89358699667628</v>
      </c>
      <c r="M24" s="23">
        <f t="shared" si="3"/>
        <v>7.7993814601708387</v>
      </c>
      <c r="N24" s="23" t="str">
        <f t="shared" si="4"/>
        <v>ОДНОРОДНЫЕ</v>
      </c>
      <c r="O24" s="24">
        <f t="shared" si="5"/>
        <v>8473.6666666666661</v>
      </c>
    </row>
    <row r="25" spans="1:15" s="8" customFormat="1" ht="42.75" customHeight="1" x14ac:dyDescent="0.25">
      <c r="A25" s="26">
        <v>7</v>
      </c>
      <c r="B25" s="40" t="s">
        <v>31</v>
      </c>
      <c r="C25" s="44" t="s">
        <v>45</v>
      </c>
      <c r="D25" s="44">
        <v>1</v>
      </c>
      <c r="E25" s="42">
        <v>5670.5</v>
      </c>
      <c r="F25" s="13">
        <v>5120</v>
      </c>
      <c r="G25" s="24">
        <v>4800</v>
      </c>
      <c r="H25" s="24"/>
      <c r="I25" s="24"/>
      <c r="J25" s="24">
        <f t="shared" si="0"/>
        <v>5196.833333333333</v>
      </c>
      <c r="K25" s="23">
        <f t="shared" si="1"/>
        <v>3</v>
      </c>
      <c r="L25" s="23">
        <f t="shared" si="2"/>
        <v>440.30680591302848</v>
      </c>
      <c r="M25" s="23">
        <f t="shared" si="3"/>
        <v>8.4725981702901478</v>
      </c>
      <c r="N25" s="23" t="str">
        <f t="shared" si="4"/>
        <v>ОДНОРОДНЫЕ</v>
      </c>
      <c r="O25" s="24">
        <f t="shared" si="5"/>
        <v>5196.833333333333</v>
      </c>
    </row>
    <row r="26" spans="1:15" s="8" customFormat="1" ht="42.75" customHeight="1" x14ac:dyDescent="0.25">
      <c r="A26" s="26">
        <v>8</v>
      </c>
      <c r="B26" s="40" t="s">
        <v>32</v>
      </c>
      <c r="C26" s="44" t="s">
        <v>45</v>
      </c>
      <c r="D26" s="44">
        <v>1</v>
      </c>
      <c r="E26" s="42">
        <v>31273.599999999999</v>
      </c>
      <c r="F26" s="13">
        <v>27500</v>
      </c>
      <c r="G26" s="24">
        <v>28000</v>
      </c>
      <c r="H26" s="24"/>
      <c r="I26" s="24"/>
      <c r="J26" s="24">
        <f t="shared" si="0"/>
        <v>28924.533333333336</v>
      </c>
      <c r="K26" s="23">
        <f t="shared" si="1"/>
        <v>3</v>
      </c>
      <c r="L26" s="23">
        <f t="shared" si="2"/>
        <v>2049.6550083692937</v>
      </c>
      <c r="M26" s="23">
        <f t="shared" si="3"/>
        <v>7.0862163435744057</v>
      </c>
      <c r="N26" s="23" t="str">
        <f t="shared" si="4"/>
        <v>ОДНОРОДНЫЕ</v>
      </c>
      <c r="O26" s="24">
        <f t="shared" si="5"/>
        <v>28924.533333333336</v>
      </c>
    </row>
    <row r="27" spans="1:15" s="8" customFormat="1" ht="42.75" customHeight="1" x14ac:dyDescent="0.25">
      <c r="A27" s="26">
        <v>9</v>
      </c>
      <c r="B27" s="40" t="s">
        <v>33</v>
      </c>
      <c r="C27" s="44" t="s">
        <v>45</v>
      </c>
      <c r="D27" s="44">
        <v>2</v>
      </c>
      <c r="E27" s="42">
        <v>2960.2</v>
      </c>
      <c r="F27" s="13">
        <v>2650</v>
      </c>
      <c r="G27" s="22">
        <v>2760</v>
      </c>
      <c r="H27" s="22"/>
      <c r="I27" s="22"/>
      <c r="J27" s="22">
        <f t="shared" si="0"/>
        <v>2790.0666666666671</v>
      </c>
      <c r="K27" s="21">
        <f t="shared" si="1"/>
        <v>3</v>
      </c>
      <c r="L27" s="21">
        <f t="shared" si="2"/>
        <v>157.27051005618728</v>
      </c>
      <c r="M27" s="21">
        <f t="shared" si="3"/>
        <v>5.6368011537186895</v>
      </c>
      <c r="N27" s="21" t="str">
        <f t="shared" si="4"/>
        <v>ОДНОРОДНЫЕ</v>
      </c>
      <c r="O27" s="22">
        <f t="shared" si="5"/>
        <v>5580.1333333333341</v>
      </c>
    </row>
    <row r="28" spans="1:15" s="8" customFormat="1" ht="42.75" customHeight="1" x14ac:dyDescent="0.25">
      <c r="A28" s="26">
        <v>10</v>
      </c>
      <c r="B28" s="40" t="s">
        <v>34</v>
      </c>
      <c r="C28" s="44" t="s">
        <v>45</v>
      </c>
      <c r="D28" s="44">
        <v>3</v>
      </c>
      <c r="E28" s="42">
        <v>751</v>
      </c>
      <c r="F28" s="13">
        <v>730</v>
      </c>
      <c r="G28" s="22">
        <v>668</v>
      </c>
      <c r="H28" s="22"/>
      <c r="I28" s="22"/>
      <c r="J28" s="22">
        <f t="shared" si="0"/>
        <v>716.33333333333337</v>
      </c>
      <c r="K28" s="21">
        <f t="shared" si="1"/>
        <v>3</v>
      </c>
      <c r="L28" s="21">
        <f t="shared" si="2"/>
        <v>43.154760262725752</v>
      </c>
      <c r="M28" s="21">
        <f t="shared" si="3"/>
        <v>6.0243965001478479</v>
      </c>
      <c r="N28" s="21" t="str">
        <f t="shared" si="4"/>
        <v>ОДНОРОДНЫЕ</v>
      </c>
      <c r="O28" s="22">
        <f t="shared" si="5"/>
        <v>2149</v>
      </c>
    </row>
    <row r="29" spans="1:15" s="8" customFormat="1" ht="42.75" customHeight="1" x14ac:dyDescent="0.25">
      <c r="A29" s="26">
        <v>11</v>
      </c>
      <c r="B29" s="40" t="s">
        <v>35</v>
      </c>
      <c r="C29" s="44" t="s">
        <v>45</v>
      </c>
      <c r="D29" s="44">
        <v>2</v>
      </c>
      <c r="E29" s="42">
        <v>3620</v>
      </c>
      <c r="F29" s="13">
        <v>3180</v>
      </c>
      <c r="G29" s="22">
        <v>3377</v>
      </c>
      <c r="H29" s="22"/>
      <c r="I29" s="22"/>
      <c r="J29" s="22">
        <f t="shared" si="0"/>
        <v>3392.3333333333335</v>
      </c>
      <c r="K29" s="21">
        <f t="shared" si="1"/>
        <v>3</v>
      </c>
      <c r="L29" s="21">
        <f t="shared" si="2"/>
        <v>220.40039322408964</v>
      </c>
      <c r="M29" s="21">
        <f t="shared" si="3"/>
        <v>6.4970146376365223</v>
      </c>
      <c r="N29" s="21" t="str">
        <f t="shared" si="4"/>
        <v>ОДНОРОДНЫЕ</v>
      </c>
      <c r="O29" s="22">
        <f t="shared" si="5"/>
        <v>6784.666666666667</v>
      </c>
    </row>
    <row r="30" spans="1:15" s="8" customFormat="1" ht="42.75" customHeight="1" x14ac:dyDescent="0.25">
      <c r="A30" s="26">
        <v>12</v>
      </c>
      <c r="B30" s="40" t="s">
        <v>36</v>
      </c>
      <c r="C30" s="44" t="s">
        <v>45</v>
      </c>
      <c r="D30" s="44">
        <v>2</v>
      </c>
      <c r="E30" s="42">
        <v>6990</v>
      </c>
      <c r="F30" s="13">
        <v>6850</v>
      </c>
      <c r="G30" s="22">
        <v>6970</v>
      </c>
      <c r="H30" s="22"/>
      <c r="I30" s="22"/>
      <c r="J30" s="22">
        <f t="shared" si="0"/>
        <v>6936.666666666667</v>
      </c>
      <c r="K30" s="21">
        <f t="shared" si="1"/>
        <v>3</v>
      </c>
      <c r="L30" s="21">
        <f t="shared" si="2"/>
        <v>75.718777944003648</v>
      </c>
      <c r="M30" s="21">
        <f t="shared" si="3"/>
        <v>1.0915729641134595</v>
      </c>
      <c r="N30" s="21" t="str">
        <f t="shared" si="4"/>
        <v>ОДНОРОДНЫЕ</v>
      </c>
      <c r="O30" s="22">
        <f t="shared" si="5"/>
        <v>13873.333333333334</v>
      </c>
    </row>
    <row r="31" spans="1:15" s="8" customFormat="1" ht="42.75" customHeight="1" x14ac:dyDescent="0.25">
      <c r="A31" s="26">
        <v>13</v>
      </c>
      <c r="B31" s="40" t="s">
        <v>37</v>
      </c>
      <c r="C31" s="44" t="s">
        <v>45</v>
      </c>
      <c r="D31" s="44">
        <v>2</v>
      </c>
      <c r="E31" s="42">
        <v>11050.5</v>
      </c>
      <c r="F31" s="13">
        <v>10950</v>
      </c>
      <c r="G31" s="22">
        <v>10990</v>
      </c>
      <c r="H31" s="22"/>
      <c r="I31" s="22"/>
      <c r="J31" s="22">
        <f t="shared" si="0"/>
        <v>10996.833333333334</v>
      </c>
      <c r="K31" s="21">
        <f t="shared" si="1"/>
        <v>3</v>
      </c>
      <c r="L31" s="21">
        <f t="shared" si="2"/>
        <v>50.597266065799772</v>
      </c>
      <c r="M31" s="21">
        <f t="shared" si="3"/>
        <v>0.46010760127127293</v>
      </c>
      <c r="N31" s="21" t="str">
        <f t="shared" si="4"/>
        <v>ОДНОРОДНЫЕ</v>
      </c>
      <c r="O31" s="22">
        <f t="shared" si="5"/>
        <v>21993.666666666668</v>
      </c>
    </row>
    <row r="32" spans="1:15" s="8" customFormat="1" ht="42.75" customHeight="1" x14ac:dyDescent="0.25">
      <c r="A32" s="26">
        <v>14</v>
      </c>
      <c r="B32" s="40" t="s">
        <v>38</v>
      </c>
      <c r="C32" s="44" t="s">
        <v>45</v>
      </c>
      <c r="D32" s="44">
        <v>6</v>
      </c>
      <c r="E32" s="42">
        <v>320</v>
      </c>
      <c r="F32" s="13">
        <v>290</v>
      </c>
      <c r="G32" s="22">
        <v>303</v>
      </c>
      <c r="H32" s="22"/>
      <c r="I32" s="22"/>
      <c r="J32" s="22">
        <f t="shared" si="0"/>
        <v>304.33333333333331</v>
      </c>
      <c r="K32" s="21">
        <f t="shared" si="1"/>
        <v>3</v>
      </c>
      <c r="L32" s="21">
        <f t="shared" si="2"/>
        <v>15.044378795195676</v>
      </c>
      <c r="M32" s="21">
        <f t="shared" si="3"/>
        <v>4.9433884321563015</v>
      </c>
      <c r="N32" s="21" t="str">
        <f t="shared" si="4"/>
        <v>ОДНОРОДНЫЕ</v>
      </c>
      <c r="O32" s="22">
        <f t="shared" si="5"/>
        <v>1826</v>
      </c>
    </row>
    <row r="33" spans="1:15" s="8" customFormat="1" ht="42.75" customHeight="1" x14ac:dyDescent="0.25">
      <c r="A33" s="26">
        <v>15</v>
      </c>
      <c r="B33" s="40" t="s">
        <v>39</v>
      </c>
      <c r="C33" s="45" t="s">
        <v>45</v>
      </c>
      <c r="D33" s="44">
        <v>2</v>
      </c>
      <c r="E33" s="42">
        <v>1280.5999999999999</v>
      </c>
      <c r="F33" s="13">
        <v>1090</v>
      </c>
      <c r="G33" s="22">
        <v>1150</v>
      </c>
      <c r="H33" s="22"/>
      <c r="I33" s="22"/>
      <c r="J33" s="22">
        <f t="shared" si="0"/>
        <v>1173.5333333333333</v>
      </c>
      <c r="K33" s="21">
        <f t="shared" si="1"/>
        <v>3</v>
      </c>
      <c r="L33" s="21">
        <f t="shared" si="2"/>
        <v>97.454878448096807</v>
      </c>
      <c r="M33" s="21">
        <f t="shared" si="3"/>
        <v>8.3043979817159119</v>
      </c>
      <c r="N33" s="21" t="str">
        <f t="shared" si="4"/>
        <v>ОДНОРОДНЫЕ</v>
      </c>
      <c r="O33" s="22">
        <f t="shared" si="5"/>
        <v>2347.0666666666666</v>
      </c>
    </row>
    <row r="34" spans="1:15" s="8" customFormat="1" ht="42.75" customHeight="1" x14ac:dyDescent="0.25">
      <c r="A34" s="26">
        <v>16</v>
      </c>
      <c r="B34" s="40" t="s">
        <v>40</v>
      </c>
      <c r="C34" s="45" t="s">
        <v>46</v>
      </c>
      <c r="D34" s="44">
        <v>1</v>
      </c>
      <c r="E34" s="42">
        <v>18100</v>
      </c>
      <c r="F34" s="13">
        <v>17100</v>
      </c>
      <c r="G34" s="22">
        <v>17550</v>
      </c>
      <c r="H34" s="22"/>
      <c r="I34" s="22"/>
      <c r="J34" s="22">
        <f t="shared" si="0"/>
        <v>17583.333333333332</v>
      </c>
      <c r="K34" s="21">
        <f t="shared" si="1"/>
        <v>3</v>
      </c>
      <c r="L34" s="21">
        <f t="shared" si="2"/>
        <v>500.83264004389065</v>
      </c>
      <c r="M34" s="21">
        <f t="shared" si="3"/>
        <v>2.8483372893491414</v>
      </c>
      <c r="N34" s="21" t="str">
        <f t="shared" si="4"/>
        <v>ОДНОРОДНЫЕ</v>
      </c>
      <c r="O34" s="22">
        <f t="shared" si="5"/>
        <v>17583.333333333332</v>
      </c>
    </row>
    <row r="35" spans="1:15" s="8" customFormat="1" ht="42.75" customHeight="1" x14ac:dyDescent="0.25">
      <c r="A35" s="26">
        <v>17</v>
      </c>
      <c r="B35" s="40" t="s">
        <v>41</v>
      </c>
      <c r="C35" s="45" t="s">
        <v>46</v>
      </c>
      <c r="D35" s="44">
        <v>1</v>
      </c>
      <c r="E35" s="42">
        <v>11590.7</v>
      </c>
      <c r="F35" s="13">
        <v>10990</v>
      </c>
      <c r="G35" s="22">
        <v>10320</v>
      </c>
      <c r="H35" s="22"/>
      <c r="I35" s="22"/>
      <c r="J35" s="22">
        <f t="shared" si="0"/>
        <v>10966.9</v>
      </c>
      <c r="K35" s="21">
        <f t="shared" si="1"/>
        <v>3</v>
      </c>
      <c r="L35" s="21">
        <f t="shared" si="2"/>
        <v>635.66487239739809</v>
      </c>
      <c r="M35" s="21">
        <f t="shared" si="3"/>
        <v>5.7962128987899781</v>
      </c>
      <c r="N35" s="21" t="str">
        <f t="shared" si="4"/>
        <v>ОДНОРОДНЫЕ</v>
      </c>
      <c r="O35" s="22">
        <f t="shared" si="5"/>
        <v>10966.9</v>
      </c>
    </row>
    <row r="36" spans="1:15" s="8" customFormat="1" ht="42.75" customHeight="1" x14ac:dyDescent="0.25">
      <c r="A36" s="26">
        <v>18</v>
      </c>
      <c r="B36" s="41" t="s">
        <v>42</v>
      </c>
      <c r="C36" s="45" t="s">
        <v>46</v>
      </c>
      <c r="D36" s="44">
        <v>1</v>
      </c>
      <c r="E36" s="42">
        <v>21620.1</v>
      </c>
      <c r="F36" s="13">
        <v>19500</v>
      </c>
      <c r="G36" s="22">
        <v>19390</v>
      </c>
      <c r="H36" s="22"/>
      <c r="I36" s="22"/>
      <c r="J36" s="22">
        <f t="shared" si="0"/>
        <v>20170.033333333333</v>
      </c>
      <c r="K36" s="21">
        <f t="shared" si="1"/>
        <v>3</v>
      </c>
      <c r="L36" s="21">
        <f t="shared" si="2"/>
        <v>1256.9984102350054</v>
      </c>
      <c r="M36" s="21">
        <f t="shared" si="3"/>
        <v>6.2320095830365778</v>
      </c>
      <c r="N36" s="21" t="str">
        <f t="shared" si="4"/>
        <v>ОДНОРОДНЫЕ</v>
      </c>
      <c r="O36" s="22">
        <f t="shared" si="5"/>
        <v>20170.033333333333</v>
      </c>
    </row>
    <row r="37" spans="1:15" s="8" customFormat="1" ht="42.75" customHeight="1" x14ac:dyDescent="0.25">
      <c r="A37" s="26">
        <v>19</v>
      </c>
      <c r="B37" s="41" t="s">
        <v>43</v>
      </c>
      <c r="C37" s="45" t="s">
        <v>46</v>
      </c>
      <c r="D37" s="44">
        <v>1</v>
      </c>
      <c r="E37" s="42">
        <v>11580.2</v>
      </c>
      <c r="F37" s="13">
        <v>10600</v>
      </c>
      <c r="G37" s="22">
        <v>12935</v>
      </c>
      <c r="H37" s="22"/>
      <c r="I37" s="22"/>
      <c r="J37" s="22">
        <f t="shared" si="0"/>
        <v>11705.066666666666</v>
      </c>
      <c r="K37" s="21">
        <f t="shared" si="1"/>
        <v>3</v>
      </c>
      <c r="L37" s="21">
        <f t="shared" si="2"/>
        <v>1172.4973404376376</v>
      </c>
      <c r="M37" s="21">
        <f t="shared" si="3"/>
        <v>10.017006940905684</v>
      </c>
      <c r="N37" s="21" t="str">
        <f t="shared" si="4"/>
        <v>ОДНОРОДНЫЕ</v>
      </c>
      <c r="O37" s="22">
        <f t="shared" si="5"/>
        <v>11705.066666666666</v>
      </c>
    </row>
    <row r="38" spans="1:15" s="8" customFormat="1" ht="42.75" customHeight="1" x14ac:dyDescent="0.25">
      <c r="A38" s="26">
        <v>20</v>
      </c>
      <c r="B38" s="41" t="s">
        <v>44</v>
      </c>
      <c r="C38" s="45" t="s">
        <v>46</v>
      </c>
      <c r="D38" s="44">
        <v>1</v>
      </c>
      <c r="E38" s="42">
        <v>4160.8</v>
      </c>
      <c r="F38" s="13">
        <v>3990</v>
      </c>
      <c r="G38" s="22">
        <v>3980</v>
      </c>
      <c r="H38" s="22"/>
      <c r="I38" s="22"/>
      <c r="J38" s="22">
        <f t="shared" si="0"/>
        <v>4043.6</v>
      </c>
      <c r="K38" s="21">
        <f t="shared" si="1"/>
        <v>3</v>
      </c>
      <c r="L38" s="21">
        <f t="shared" si="2"/>
        <v>101.62125761866963</v>
      </c>
      <c r="M38" s="21">
        <f t="shared" si="3"/>
        <v>2.5131382337192014</v>
      </c>
      <c r="N38" s="21" t="str">
        <f t="shared" si="4"/>
        <v>ОДНОРОДНЫЕ</v>
      </c>
      <c r="O38" s="22">
        <f t="shared" si="5"/>
        <v>4043.6</v>
      </c>
    </row>
    <row r="39" spans="1:15" s="8" customFormat="1" ht="21" customHeight="1" x14ac:dyDescent="0.25">
      <c r="A39" s="27"/>
      <c r="B39" s="38"/>
      <c r="C39" s="45"/>
      <c r="D39" s="44"/>
      <c r="E39" s="25">
        <v>202380.9</v>
      </c>
      <c r="F39" s="13">
        <v>191720</v>
      </c>
      <c r="G39" s="25">
        <v>191011</v>
      </c>
      <c r="H39" s="25"/>
      <c r="I39" s="25"/>
      <c r="J39" s="25">
        <f t="shared" si="0"/>
        <v>195037.30000000002</v>
      </c>
      <c r="K39" s="27">
        <f t="shared" si="1"/>
        <v>3</v>
      </c>
      <c r="L39" s="27">
        <f t="shared" si="2"/>
        <v>6369.6166266110522</v>
      </c>
      <c r="M39" s="27">
        <f t="shared" si="3"/>
        <v>3.2658453673277119</v>
      </c>
      <c r="N39" s="27" t="str">
        <f t="shared" si="4"/>
        <v>ОДНОРОДНЫЕ</v>
      </c>
      <c r="O39" s="25"/>
    </row>
    <row r="40" spans="1:15" s="10" customFormat="1" x14ac:dyDescent="0.25">
      <c r="A40" s="8"/>
      <c r="B40" s="8"/>
      <c r="C40" s="8"/>
      <c r="D40" s="8"/>
      <c r="E40" s="9"/>
      <c r="F40" s="9"/>
      <c r="G40" s="9"/>
      <c r="H40" s="9"/>
      <c r="I40" s="9"/>
      <c r="J40" s="9"/>
      <c r="K40" s="8"/>
      <c r="L40" s="8"/>
      <c r="M40" s="8"/>
      <c r="N40" s="8"/>
      <c r="O40" s="9"/>
    </row>
    <row r="41" spans="1:15" s="10" customFormat="1" ht="14.45" customHeight="1" x14ac:dyDescent="0.25">
      <c r="A41" s="47" t="s">
        <v>57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10" customFormat="1" ht="18.75" customHeight="1" x14ac:dyDescent="0.25">
      <c r="A42" s="47" t="s">
        <v>24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10" customForma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s="20" customFormat="1" ht="15" customHeight="1" x14ac:dyDescent="0.25">
      <c r="A44" s="48" t="s">
        <v>58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</sheetData>
  <mergeCells count="17">
    <mergeCell ref="C17:D17"/>
    <mergeCell ref="A44:O44"/>
    <mergeCell ref="L12:M12"/>
    <mergeCell ref="B14:N14"/>
    <mergeCell ref="A41:O41"/>
    <mergeCell ref="A42:O42"/>
    <mergeCell ref="A43:O4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39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39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2022-05-17T06:59:59Z</dcterms:modified>
</cp:coreProperties>
</file>