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M49" i="1" l="1"/>
  <c r="N49" i="1" s="1"/>
  <c r="M50" i="1"/>
  <c r="N50" i="1" s="1"/>
  <c r="L21" i="1"/>
  <c r="M21" i="1" s="1"/>
  <c r="N21" i="1" s="1"/>
  <c r="L22" i="1"/>
  <c r="L23" i="1"/>
  <c r="L24" i="1"/>
  <c r="L25" i="1"/>
  <c r="M25" i="1" s="1"/>
  <c r="N25" i="1" s="1"/>
  <c r="L26" i="1"/>
  <c r="L27" i="1"/>
  <c r="L28" i="1"/>
  <c r="M28" i="1" s="1"/>
  <c r="N28" i="1" s="1"/>
  <c r="L29" i="1"/>
  <c r="L30" i="1"/>
  <c r="L31" i="1"/>
  <c r="M31" i="1" s="1"/>
  <c r="N31" i="1" s="1"/>
  <c r="L32" i="1"/>
  <c r="L33" i="1"/>
  <c r="L34" i="1"/>
  <c r="L35" i="1"/>
  <c r="M35" i="1"/>
  <c r="N35" i="1" s="1"/>
  <c r="L36" i="1"/>
  <c r="M36" i="1"/>
  <c r="N36" i="1"/>
  <c r="L37" i="1"/>
  <c r="L38" i="1"/>
  <c r="L39" i="1"/>
  <c r="L40" i="1"/>
  <c r="M40" i="1" s="1"/>
  <c r="N40" i="1" s="1"/>
  <c r="L41" i="1"/>
  <c r="L42" i="1"/>
  <c r="L43" i="1"/>
  <c r="M43" i="1"/>
  <c r="N43" i="1" s="1"/>
  <c r="L44" i="1"/>
  <c r="L45" i="1"/>
  <c r="L46" i="1"/>
  <c r="L47" i="1"/>
  <c r="L48" i="1"/>
  <c r="M48" i="1" s="1"/>
  <c r="N48" i="1" s="1"/>
  <c r="L49" i="1"/>
  <c r="L50" i="1"/>
  <c r="L51" i="1"/>
  <c r="M51" i="1" s="1"/>
  <c r="N51" i="1" s="1"/>
  <c r="L52" i="1"/>
  <c r="M52" i="1" s="1"/>
  <c r="N52" i="1" s="1"/>
  <c r="L53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J21" i="1"/>
  <c r="O21" i="1"/>
  <c r="J22" i="1"/>
  <c r="O22" i="1"/>
  <c r="J23" i="1"/>
  <c r="M23" i="1" s="1"/>
  <c r="N23" i="1" s="1"/>
  <c r="O23" i="1"/>
  <c r="J24" i="1"/>
  <c r="O24" i="1"/>
  <c r="J25" i="1"/>
  <c r="O25" i="1"/>
  <c r="J26" i="1"/>
  <c r="O26" i="1"/>
  <c r="J27" i="1"/>
  <c r="M27" i="1" s="1"/>
  <c r="N27" i="1" s="1"/>
  <c r="O27" i="1"/>
  <c r="J28" i="1"/>
  <c r="O28" i="1"/>
  <c r="J29" i="1"/>
  <c r="M29" i="1" s="1"/>
  <c r="N29" i="1" s="1"/>
  <c r="O29" i="1"/>
  <c r="J30" i="1"/>
  <c r="O30" i="1"/>
  <c r="J31" i="1"/>
  <c r="O31" i="1"/>
  <c r="J32" i="1"/>
  <c r="O32" i="1"/>
  <c r="J33" i="1"/>
  <c r="O33" i="1"/>
  <c r="J34" i="1"/>
  <c r="O34" i="1"/>
  <c r="J35" i="1"/>
  <c r="O35" i="1"/>
  <c r="J36" i="1"/>
  <c r="O36" i="1"/>
  <c r="J37" i="1"/>
  <c r="O37" i="1"/>
  <c r="J38" i="1"/>
  <c r="O38" i="1"/>
  <c r="J39" i="1"/>
  <c r="O39" i="1"/>
  <c r="J40" i="1"/>
  <c r="J41" i="1"/>
  <c r="O41" i="1"/>
  <c r="J42" i="1"/>
  <c r="O42" i="1" s="1"/>
  <c r="J43" i="1"/>
  <c r="O43" i="1"/>
  <c r="J44" i="1"/>
  <c r="O44" i="1" s="1"/>
  <c r="J45" i="1"/>
  <c r="O45" i="1"/>
  <c r="J46" i="1"/>
  <c r="O46" i="1" s="1"/>
  <c r="J47" i="1"/>
  <c r="O47" i="1"/>
  <c r="J48" i="1"/>
  <c r="O48" i="1" s="1"/>
  <c r="J49" i="1"/>
  <c r="O49" i="1" s="1"/>
  <c r="J50" i="1"/>
  <c r="O50" i="1" s="1"/>
  <c r="J51" i="1"/>
  <c r="O51" i="1" s="1"/>
  <c r="J52" i="1"/>
  <c r="O52" i="1" s="1"/>
  <c r="J53" i="1"/>
  <c r="M53" i="1"/>
  <c r="N53" i="1"/>
  <c r="L54" i="1"/>
  <c r="L55" i="1"/>
  <c r="L56" i="1"/>
  <c r="L57" i="1"/>
  <c r="M57" i="1"/>
  <c r="N57" i="1" s="1"/>
  <c r="L58" i="1"/>
  <c r="K54" i="1"/>
  <c r="K55" i="1"/>
  <c r="K56" i="1"/>
  <c r="K57" i="1"/>
  <c r="K58" i="1"/>
  <c r="J54" i="1"/>
  <c r="O54" i="1" s="1"/>
  <c r="J55" i="1"/>
  <c r="O55" i="1"/>
  <c r="J56" i="1"/>
  <c r="O56" i="1" s="1"/>
  <c r="J57" i="1"/>
  <c r="O57" i="1"/>
  <c r="J58" i="1"/>
  <c r="O58" i="1" s="1"/>
  <c r="L20" i="1"/>
  <c r="K20" i="1"/>
  <c r="J20" i="1"/>
  <c r="O20" i="1" s="1"/>
  <c r="M56" i="1"/>
  <c r="N56" i="1" s="1"/>
  <c r="M55" i="1"/>
  <c r="N55" i="1"/>
  <c r="M45" i="1"/>
  <c r="N45" i="1" s="1"/>
  <c r="M41" i="1"/>
  <c r="N41" i="1" s="1"/>
  <c r="M37" i="1"/>
  <c r="N37" i="1" s="1"/>
  <c r="M34" i="1"/>
  <c r="N34" i="1"/>
  <c r="M33" i="1"/>
  <c r="N33" i="1" s="1"/>
  <c r="M26" i="1"/>
  <c r="N26" i="1" s="1"/>
  <c r="M22" i="1"/>
  <c r="N22" i="1" s="1"/>
  <c r="M47" i="1"/>
  <c r="N47" i="1" s="1"/>
  <c r="M39" i="1"/>
  <c r="N39" i="1" s="1"/>
  <c r="M38" i="1"/>
  <c r="N38" i="1"/>
  <c r="M32" i="1"/>
  <c r="N32" i="1" s="1"/>
  <c r="M30" i="1"/>
  <c r="N30" i="1" s="1"/>
  <c r="M24" i="1"/>
  <c r="N24" i="1" s="1"/>
  <c r="M20" i="1"/>
  <c r="N20" i="1" s="1"/>
  <c r="O53" i="1"/>
  <c r="O40" i="1"/>
  <c r="M54" i="1"/>
  <c r="N54" i="1" s="1"/>
  <c r="C17" i="1" l="1"/>
  <c r="M44" i="1"/>
  <c r="N44" i="1" s="1"/>
  <c r="M46" i="1"/>
  <c r="N46" i="1" s="1"/>
  <c r="M42" i="1"/>
  <c r="N42" i="1" s="1"/>
  <c r="M58" i="1"/>
  <c r="N58" i="1" s="1"/>
</calcChain>
</file>

<file path=xl/sharedStrings.xml><?xml version="1.0" encoding="utf-8"?>
<sst xmlns="http://schemas.openxmlformats.org/spreadsheetml/2006/main" count="103" uniqueCount="67">
  <si>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</si>
  <si>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</si>
  <si>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</si>
  <si>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</si>
  <si>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</si>
  <si>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</si>
  <si>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</si>
  <si>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</si>
  <si>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</si>
  <si>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</si>
  <si>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</si>
  <si>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</si>
  <si>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</si>
  <si>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</si>
  <si>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</si>
  <si>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</si>
  <si>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</si>
  <si>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</si>
  <si>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</si>
  <si>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</si>
  <si>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</si>
  <si>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</si>
  <si>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</si>
  <si>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</si>
  <si>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>уп.</t>
  </si>
  <si>
    <t xml:space="preserve">Вилдаглиптин таблетки 50 мг №28
</t>
  </si>
  <si>
    <t xml:space="preserve">Эмпаглифлозин  таблетки п/о 25мг №30
</t>
  </si>
  <si>
    <t xml:space="preserve">Дапаглифлозин  таблетки п/о 10мг №30
</t>
  </si>
  <si>
    <t>Глибенкламид таблетки 3.5 мг №120</t>
  </si>
  <si>
    <t xml:space="preserve">  Метформин  таблетки п/о  1000мг №60 
</t>
  </si>
  <si>
    <t xml:space="preserve">  Метформин  таблетки п/о 850мг №60 </t>
  </si>
  <si>
    <t xml:space="preserve">  Метформин  таблетки п/о 500мг № 60 </t>
  </si>
  <si>
    <t xml:space="preserve">Тиоктовая кислота  концентрат для приготовления р-ра д/инф. 30мг/мл 10мл ампулы №10
</t>
  </si>
  <si>
    <t>шт.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</si>
  <si>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</si>
  <si>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Инсулин лизпро р-р для в/в и п/к введения, 100 МЕ/мл, 3 мл -картриджи со шприц-ручкой №5</t>
  </si>
  <si>
    <t>Урсодезоксихолевая кислота капсулы  250 мг №50</t>
  </si>
  <si>
    <t xml:space="preserve">Дротаверин р-р для инъекций 20 мг/мл 2 мл №10
</t>
  </si>
  <si>
    <t xml:space="preserve">Адеметионин   лиоф. для приготовления раствора для в/вен. и в/м введения 400мг флаконы №5 + растворитель 5мл №5
</t>
  </si>
  <si>
    <t>Адеметионин  таблетки п/о 500мг №1</t>
  </si>
  <si>
    <t xml:space="preserve">Глицирризиновая кислота+Фосфолипиды  капсулы 65мг+35мг №50 
</t>
  </si>
  <si>
    <t xml:space="preserve">Глицирризиновая кислота+Фосфолипиды  лиоф. для приготовления раствора для в/вен. введения  2.5г  флаконы №5 + растворитель 10мл №5
</t>
  </si>
  <si>
    <t>Инозин+Меглюмин+Метионин+Никотинамид+Янтарная кислота раствор для инфузий, 400 мл №1</t>
  </si>
  <si>
    <t>Инсулин гларгин р-р для  п/к введения, 300 МЕ/мл, 1,5 мл -  шприц-ручки №1</t>
  </si>
  <si>
    <t xml:space="preserve">Инсулин детемир раствор для подкожного введения, 100 ЕД/мл, 3 мл - картриджи в шприц-ручках №5
</t>
  </si>
  <si>
    <t xml:space="preserve">Инсулин аспарт  р-р для в/в и п/к введения 100 ЕД/мл, 3 мл - картриджи в шприц-ручках №5
</t>
  </si>
  <si>
    <t xml:space="preserve">Эзомепразол лиоф. для приготовления р-ра для в/в введения, 40 мг- №1.
</t>
  </si>
  <si>
    <t xml:space="preserve">Калия хлорид конц. для приготовления р-ра д/инф 40 мг/мл, 10 мл- ампулы №10
</t>
  </si>
  <si>
    <t xml:space="preserve">Магния сульфат  р-р для в/в введения 250 мг/мл 10 мл -ампулы  №10
</t>
  </si>
  <si>
    <t xml:space="preserve">Панкреатин таблетки п/о  №1
</t>
  </si>
  <si>
    <t xml:space="preserve">Платифиллин р-р для п/к ведения 2 мг/мл, 1 мл - ампулы №10
</t>
  </si>
  <si>
    <t>Бисакодил таблетки п/о 5 мг №30</t>
  </si>
  <si>
    <t>Инсулин глулизин р-р для п/к введения, 100 ЕД/мл, 3 мл - картриджи в шприц-ручках  №5</t>
  </si>
  <si>
    <t>Линаглиптин таблетки п/о 5 мг № 30</t>
  </si>
  <si>
    <t>Инсулин-изофан [человеческий генно-инженерный] суспензия для подкожного введения, 100 МЕ/мл, 10 мл - и  №1</t>
  </si>
  <si>
    <t>КП вх.2090-05/22 от 05.05.2022</t>
  </si>
  <si>
    <t>КП вх.2091-05/22 от 05.05.2022</t>
  </si>
  <si>
    <t>КП вх.2092-05/22 от 05.05.2022</t>
  </si>
  <si>
    <t>Декстроза + калия хлорид + натрия хлорид + натрия цитрат порошок для приготовления р-ра для приема внутрь 18,9 г №1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</si>
  <si>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</si>
  <si>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1 540 040 (один миллион пятьсот сорок тысяч сорок) рублей 45 копеек.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</si>
  <si>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</si>
  <si>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</si>
  <si>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</si>
  <si>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</si>
  <si>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088-22</t>
  </si>
  <si>
    <t>на поставку лекарственных препаратов для лечения заболеваний пищеварительного тракта и обмена веществ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</si>
</sst>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indent="15"/>
    </xf>
    <xf numFmtId="0" fontId="4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 applyFont="1" applyFill="1" applyAlignment="1">
      <alignment horizontal="left" vertical="center" wrapText="1"/>
    </xf>
    <xf numFmtId="0" fontId="7" fillId="0" borderId="4" xfId="0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0" fillId="0" borderId="5" xfId="0" applyFill="1" applyBorder="1" applyAlignment="1">
      <alignment horizontal="left" vertical="center" wrapText="1"/>
    </xf>
    <xf numFmtId="0" fontId="4" fillId="0" borderId="4" xfId="0" applyFont="1" applyBorder="1" applyAlignment="1">
      <alignment vertical="top" wrapText="1"/>
    </xf>
    <xf numFmtId="0" fontId="0" fillId="0" borderId="1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Alignment="1">
      <alignment horizontal="right" vertical="center"/>
    </xf>
  </cellXfs>
  <cellStyles count="1">
    <cellStyle name="Обычный" xfId="0" builtinId="0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zoomScale="85" zoomScaleNormal="85" zoomScalePageLayoutView="70" workbookViewId="0">
      <selection activeCell="O3" sqref="O3"/>
    </sheetView>
  </sheetViews>
  <sheetFormatPr defaultRowHeight="15" x14ac:dyDescent="0.25"/>
  <cols>
    <col min="1" max="1" width="7.140625" style="2" customWidth="1"/>
    <col min="2" max="2" width="29" style="42" customWidth="1"/>
    <col min="3" max="3" width="8.140625" style="2" customWidth="1"/>
    <col min="4" max="4" width="9.140625" style="2"/>
    <col min="5" max="5" width="14.85546875" style="3" customWidth="1"/>
    <col min="6" max="7" width="14.7109375" style="3" customWidth="1"/>
    <col min="8" max="8" width="13.28515625" style="3" hidden="1" customWidth="1"/>
    <col min="9" max="9" width="13.5703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47"/>
      <c r="C1" s="47"/>
      <c r="D1" s="47"/>
      <c r="K1" s="47"/>
      <c r="L1" s="47"/>
      <c r="M1" s="47"/>
      <c r="N1" s="47"/>
      <c r="O1" s="69" t="s">
        <v>61</v>
      </c>
    </row>
    <row r="2" spans="1:15" x14ac:dyDescent="0.25">
      <c r="A2" s="47"/>
      <c r="C2" s="47"/>
      <c r="D2" s="47"/>
      <c r="K2" s="47"/>
      <c r="L2" s="47"/>
      <c r="M2" s="47"/>
      <c r="N2" s="47"/>
      <c r="O2" s="69" t="s">
        <v>62</v>
      </c>
    </row>
    <row r="3" spans="1:15" x14ac:dyDescent="0.25">
      <c r="A3" s="47"/>
      <c r="C3" s="47"/>
      <c r="D3" s="47"/>
      <c r="K3" s="47"/>
      <c r="L3" s="47"/>
      <c r="M3" s="47"/>
      <c r="N3" s="47"/>
      <c r="O3" s="69" t="s">
        <v>66</v>
      </c>
    </row>
    <row r="4" spans="1:15" x14ac:dyDescent="0.25">
      <c r="A4" s="47"/>
      <c r="C4" s="47"/>
      <c r="D4" s="47"/>
      <c r="K4" s="47"/>
      <c r="L4" s="47"/>
      <c r="M4" s="47"/>
      <c r="N4" s="47"/>
      <c r="O4" s="69" t="s">
        <v>63</v>
      </c>
    </row>
    <row r="5" spans="1:15" x14ac:dyDescent="0.25">
      <c r="A5" s="47"/>
      <c r="C5" s="47"/>
      <c r="D5" s="47"/>
      <c r="K5" s="47"/>
      <c r="L5" s="47"/>
      <c r="M5" s="47"/>
      <c r="N5" s="47"/>
      <c r="O5" s="69" t="s">
        <v>64</v>
      </c>
    </row>
    <row r="6" spans="1:15" x14ac:dyDescent="0.25">
      <c r="A6" s="47"/>
      <c r="C6" s="47"/>
      <c r="D6" s="47"/>
      <c r="K6" s="47"/>
      <c r="L6" s="47"/>
      <c r="M6" s="47"/>
      <c r="N6" s="47"/>
      <c r="O6" s="69" t="s">
        <v>65</v>
      </c>
    </row>
    <row r="7" spans="1:15" x14ac:dyDescent="0.25">
      <c r="A7" s="17"/>
      <c r="C7" s="17"/>
      <c r="D7" s="17"/>
      <c r="K7" s="17"/>
      <c r="L7" s="17"/>
      <c r="M7" s="17"/>
      <c r="N7" s="17"/>
    </row>
    <row r="8" spans="1:15" s="10" customFormat="1" x14ac:dyDescent="0.25">
      <c r="A8" s="8"/>
      <c r="B8" s="42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42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42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x14ac:dyDescent="0.25">
      <c r="A11" s="8"/>
      <c r="B11" s="42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42"/>
      <c r="C12" s="8"/>
      <c r="D12" s="8"/>
      <c r="E12" s="9"/>
      <c r="F12" s="9"/>
      <c r="G12" s="9"/>
      <c r="H12" s="9"/>
      <c r="I12" s="9"/>
      <c r="J12" s="9"/>
      <c r="K12" s="8"/>
      <c r="L12" s="55" t="s">
        <v>20</v>
      </c>
      <c r="M12" s="55"/>
      <c r="N12" s="8"/>
      <c r="O12" s="4" t="s">
        <v>18</v>
      </c>
    </row>
    <row r="13" spans="1:15" ht="18.75" x14ac:dyDescent="0.25">
      <c r="O13" s="5"/>
    </row>
    <row r="14" spans="1:15" ht="18.75" x14ac:dyDescent="0.25">
      <c r="B14" s="56" t="s">
        <v>19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"/>
    </row>
    <row r="15" spans="1:15" hidden="1" x14ac:dyDescent="0.2">
      <c r="D15" s="54"/>
      <c r="E15" s="54"/>
      <c r="F15" s="54"/>
      <c r="G15" s="54"/>
      <c r="H15" s="54"/>
      <c r="I15" s="54"/>
      <c r="J15" s="54"/>
    </row>
    <row r="16" spans="1:15" x14ac:dyDescent="0.25">
      <c r="G16" s="28"/>
    </row>
    <row r="17" spans="1:15" s="8" customFormat="1" ht="48" customHeight="1" x14ac:dyDescent="0.25">
      <c r="A17" s="58" t="s">
        <v>14</v>
      </c>
      <c r="B17" s="59"/>
      <c r="C17" s="60">
        <f>SUMIF(O20:O58,"&gt;0")</f>
        <v>1540040.4533333336</v>
      </c>
      <c r="D17" s="59"/>
      <c r="E17" s="30" t="s">
        <v>55</v>
      </c>
      <c r="F17" s="30" t="s">
        <v>56</v>
      </c>
      <c r="G17" s="30" t="s">
        <v>57</v>
      </c>
      <c r="H17" s="27"/>
      <c r="I17" s="27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53" t="s">
        <v>0</v>
      </c>
      <c r="B18" s="61" t="s">
        <v>1</v>
      </c>
      <c r="C18" s="53" t="s">
        <v>2</v>
      </c>
      <c r="D18" s="53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63" t="s">
        <v>15</v>
      </c>
      <c r="K18" s="53" t="s">
        <v>11</v>
      </c>
      <c r="L18" s="53" t="s">
        <v>12</v>
      </c>
      <c r="M18" s="53" t="s">
        <v>13</v>
      </c>
      <c r="N18" s="53" t="s">
        <v>9</v>
      </c>
      <c r="O18" s="57" t="s">
        <v>10</v>
      </c>
    </row>
    <row r="19" spans="1:15" s="8" customFormat="1" ht="30" x14ac:dyDescent="0.25">
      <c r="A19" s="53"/>
      <c r="B19" s="62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64"/>
      <c r="K19" s="53"/>
      <c r="L19" s="53"/>
      <c r="M19" s="53"/>
      <c r="N19" s="53"/>
      <c r="O19" s="57"/>
    </row>
    <row r="20" spans="1:15" s="8" customFormat="1" ht="32.25" customHeight="1" x14ac:dyDescent="0.25">
      <c r="A20" s="32">
        <v>1</v>
      </c>
      <c r="B20" s="41" t="s">
        <v>39</v>
      </c>
      <c r="C20" s="26" t="s">
        <v>33</v>
      </c>
      <c r="D20" s="18">
        <v>3400</v>
      </c>
      <c r="E20" s="13">
        <v>59.64</v>
      </c>
      <c r="F20" s="13">
        <v>59.53</v>
      </c>
      <c r="G20" s="13">
        <v>59.7</v>
      </c>
      <c r="H20" s="13"/>
      <c r="I20" s="13"/>
      <c r="J20" s="15">
        <f>AVERAGE(E20:I20)</f>
        <v>59.623333333333335</v>
      </c>
      <c r="K20" s="16">
        <f t="shared" ref="K20:K58" si="0">COUNT(E20:I20)</f>
        <v>3</v>
      </c>
      <c r="L20" s="16">
        <f t="shared" ref="L20:L58" si="1">STDEV(E20:I20)</f>
        <v>8.6216781042517787E-2</v>
      </c>
      <c r="M20" s="16">
        <f t="shared" ref="M20:M58" si="2">L20/J20*100</f>
        <v>0.14460241691035577</v>
      </c>
      <c r="N20" s="16" t="str">
        <f t="shared" ref="N20:N58" si="3">IF(M20&lt;33,"ОДНОРОДНЫЕ","НЕОДНОРОДНЫЕ")</f>
        <v>ОДНОРОДНЫЕ</v>
      </c>
      <c r="O20" s="15">
        <f>D20*J20</f>
        <v>202719.33333333334</v>
      </c>
    </row>
    <row r="21" spans="1:15" s="8" customFormat="1" ht="81" customHeight="1" x14ac:dyDescent="0.25">
      <c r="A21" s="36">
        <v>2</v>
      </c>
      <c r="B21" s="50" t="s">
        <v>38</v>
      </c>
      <c r="C21" s="26" t="s">
        <v>24</v>
      </c>
      <c r="D21" s="18">
        <v>230</v>
      </c>
      <c r="E21" s="13">
        <v>1414.92</v>
      </c>
      <c r="F21" s="13">
        <v>1412.1</v>
      </c>
      <c r="G21" s="13">
        <v>1416.33</v>
      </c>
      <c r="H21" s="13"/>
      <c r="I21" s="13"/>
      <c r="J21" s="35">
        <f t="shared" ref="J21:J53" si="4">AVERAGE(E21:I21)</f>
        <v>1414.45</v>
      </c>
      <c r="K21" s="34">
        <f t="shared" si="0"/>
        <v>3</v>
      </c>
      <c r="L21" s="34">
        <f t="shared" si="1"/>
        <v>2.1538105766292706</v>
      </c>
      <c r="M21" s="34">
        <f t="shared" si="2"/>
        <v>0.15227194857571993</v>
      </c>
      <c r="N21" s="34" t="str">
        <f t="shared" si="3"/>
        <v>ОДНОРОДНЫЕ</v>
      </c>
      <c r="O21" s="35">
        <f t="shared" ref="O21:O53" si="5">D21*J21</f>
        <v>325323.5</v>
      </c>
    </row>
    <row r="22" spans="1:15" s="8" customFormat="1" ht="60" customHeight="1" x14ac:dyDescent="0.25">
      <c r="A22" s="36">
        <v>3</v>
      </c>
      <c r="B22" s="48" t="s">
        <v>40</v>
      </c>
      <c r="C22" s="26" t="s">
        <v>24</v>
      </c>
      <c r="D22" s="18">
        <v>130</v>
      </c>
      <c r="E22" s="13">
        <v>626.42999999999995</v>
      </c>
      <c r="F22" s="13">
        <v>625.17999999999995</v>
      </c>
      <c r="G22" s="13">
        <v>627.05999999999995</v>
      </c>
      <c r="H22" s="13"/>
      <c r="I22" s="13"/>
      <c r="J22" s="35">
        <f t="shared" si="4"/>
        <v>626.22333333333324</v>
      </c>
      <c r="K22" s="34">
        <f t="shared" si="0"/>
        <v>3</v>
      </c>
      <c r="L22" s="34">
        <f t="shared" si="1"/>
        <v>0.95688731485652456</v>
      </c>
      <c r="M22" s="34">
        <f t="shared" si="2"/>
        <v>0.15280288419837301</v>
      </c>
      <c r="N22" s="34" t="str">
        <f t="shared" si="3"/>
        <v>ОДНОРОДНЫЕ</v>
      </c>
      <c r="O22" s="35">
        <f t="shared" si="5"/>
        <v>81409.033333333326</v>
      </c>
    </row>
    <row r="23" spans="1:15" s="8" customFormat="1" ht="97.5" customHeight="1" x14ac:dyDescent="0.25">
      <c r="A23" s="20">
        <v>4</v>
      </c>
      <c r="B23" s="49" t="s">
        <v>41</v>
      </c>
      <c r="C23" s="18" t="s">
        <v>24</v>
      </c>
      <c r="D23" s="18">
        <v>110</v>
      </c>
      <c r="E23" s="13">
        <v>1787.97</v>
      </c>
      <c r="F23" s="13">
        <v>1784.4</v>
      </c>
      <c r="G23" s="13">
        <v>1789.76</v>
      </c>
      <c r="H23" s="13"/>
      <c r="I23" s="13"/>
      <c r="J23" s="35">
        <f t="shared" si="4"/>
        <v>1787.3766666666668</v>
      </c>
      <c r="K23" s="34">
        <f t="shared" si="0"/>
        <v>3</v>
      </c>
      <c r="L23" s="34">
        <f t="shared" si="1"/>
        <v>2.7288153717928694</v>
      </c>
      <c r="M23" s="34">
        <f t="shared" si="2"/>
        <v>0.15267153380053464</v>
      </c>
      <c r="N23" s="34" t="str">
        <f t="shared" si="3"/>
        <v>ОДНОРОДНЫЕ</v>
      </c>
      <c r="O23" s="35">
        <f t="shared" si="5"/>
        <v>196611.43333333335</v>
      </c>
    </row>
    <row r="24" spans="1:15" s="8" customFormat="1" ht="30.75" customHeight="1" x14ac:dyDescent="0.25">
      <c r="A24" s="20">
        <v>5</v>
      </c>
      <c r="B24" s="45" t="s">
        <v>36</v>
      </c>
      <c r="C24" s="18" t="s">
        <v>24</v>
      </c>
      <c r="D24" s="18">
        <v>10</v>
      </c>
      <c r="E24" s="13">
        <v>807.72</v>
      </c>
      <c r="F24" s="13">
        <v>806.11</v>
      </c>
      <c r="G24" s="13">
        <v>808.53</v>
      </c>
      <c r="H24" s="13"/>
      <c r="I24" s="13"/>
      <c r="J24" s="35">
        <f t="shared" si="4"/>
        <v>807.45333333333326</v>
      </c>
      <c r="K24" s="34">
        <f t="shared" si="0"/>
        <v>3</v>
      </c>
      <c r="L24" s="34">
        <f t="shared" si="1"/>
        <v>1.2318414400129967</v>
      </c>
      <c r="M24" s="34">
        <f t="shared" si="2"/>
        <v>0.15255884014097781</v>
      </c>
      <c r="N24" s="34" t="str">
        <f t="shared" si="3"/>
        <v>ОДНОРОДНЫЕ</v>
      </c>
      <c r="O24" s="35">
        <f t="shared" si="5"/>
        <v>8074.5333333333328</v>
      </c>
    </row>
    <row r="25" spans="1:15" s="8" customFormat="1" ht="65.25" customHeight="1" x14ac:dyDescent="0.25">
      <c r="A25" s="21">
        <v>6</v>
      </c>
      <c r="B25" s="51" t="s">
        <v>42</v>
      </c>
      <c r="C25" s="26" t="s">
        <v>33</v>
      </c>
      <c r="D25" s="18">
        <v>40</v>
      </c>
      <c r="E25" s="13">
        <v>425.89</v>
      </c>
      <c r="F25" s="13">
        <v>425.04</v>
      </c>
      <c r="G25" s="13">
        <v>426.06</v>
      </c>
      <c r="H25" s="13"/>
      <c r="I25" s="13"/>
      <c r="J25" s="35">
        <f t="shared" si="4"/>
        <v>425.66333333333336</v>
      </c>
      <c r="K25" s="34">
        <f t="shared" si="0"/>
        <v>3</v>
      </c>
      <c r="L25" s="34">
        <f t="shared" si="1"/>
        <v>0.54647354312292051</v>
      </c>
      <c r="M25" s="34">
        <f t="shared" si="2"/>
        <v>0.12838163410588663</v>
      </c>
      <c r="N25" s="34" t="str">
        <f t="shared" si="3"/>
        <v>ОДНОРОДНЫЕ</v>
      </c>
      <c r="O25" s="35">
        <f t="shared" si="5"/>
        <v>17026.533333333333</v>
      </c>
    </row>
    <row r="26" spans="1:15" s="8" customFormat="1" ht="43.5" customHeight="1" x14ac:dyDescent="0.25">
      <c r="A26" s="21">
        <v>7</v>
      </c>
      <c r="B26" s="44" t="s">
        <v>37</v>
      </c>
      <c r="C26" s="18" t="s">
        <v>24</v>
      </c>
      <c r="D26" s="18">
        <v>150</v>
      </c>
      <c r="E26" s="13">
        <v>74.44</v>
      </c>
      <c r="F26" s="13">
        <v>74.290000000000006</v>
      </c>
      <c r="G26" s="13">
        <v>75</v>
      </c>
      <c r="H26" s="13"/>
      <c r="I26" s="13"/>
      <c r="J26" s="35">
        <f t="shared" si="4"/>
        <v>74.576666666666668</v>
      </c>
      <c r="K26" s="34">
        <f t="shared" si="0"/>
        <v>3</v>
      </c>
      <c r="L26" s="34">
        <f t="shared" si="1"/>
        <v>0.37421027956662528</v>
      </c>
      <c r="M26" s="34">
        <f t="shared" si="2"/>
        <v>0.50177930483166133</v>
      </c>
      <c r="N26" s="34" t="str">
        <f t="shared" si="3"/>
        <v>ОДНОРОДНЫЕ</v>
      </c>
      <c r="O26" s="35">
        <f t="shared" si="5"/>
        <v>11186.5</v>
      </c>
    </row>
    <row r="27" spans="1:15" s="8" customFormat="1" ht="49.5" customHeight="1" x14ac:dyDescent="0.25">
      <c r="A27" s="22">
        <v>8</v>
      </c>
      <c r="B27" s="51" t="s">
        <v>43</v>
      </c>
      <c r="C27" s="26" t="s">
        <v>33</v>
      </c>
      <c r="D27" s="18">
        <v>120</v>
      </c>
      <c r="E27" s="13">
        <v>971</v>
      </c>
      <c r="F27" s="13">
        <v>970.91</v>
      </c>
      <c r="G27" s="13">
        <v>971.25</v>
      </c>
      <c r="H27" s="13"/>
      <c r="I27" s="13"/>
      <c r="J27" s="35">
        <f t="shared" si="4"/>
        <v>971.05333333333328</v>
      </c>
      <c r="K27" s="34">
        <f t="shared" si="0"/>
        <v>3</v>
      </c>
      <c r="L27" s="34">
        <f t="shared" si="1"/>
        <v>0.17616280348966376</v>
      </c>
      <c r="M27" s="34">
        <f t="shared" si="2"/>
        <v>1.8141413807308604E-2</v>
      </c>
      <c r="N27" s="34" t="str">
        <f t="shared" si="3"/>
        <v>ОДНОРОДНЫЕ</v>
      </c>
      <c r="O27" s="35">
        <f t="shared" si="5"/>
        <v>116526.39999999999</v>
      </c>
    </row>
    <row r="28" spans="1:15" s="8" customFormat="1" ht="62.25" customHeight="1" x14ac:dyDescent="0.25">
      <c r="A28" s="22">
        <v>9</v>
      </c>
      <c r="B28" s="51" t="s">
        <v>44</v>
      </c>
      <c r="C28" s="18" t="s">
        <v>24</v>
      </c>
      <c r="D28" s="18">
        <v>40</v>
      </c>
      <c r="E28" s="13">
        <v>2819.38</v>
      </c>
      <c r="F28" s="13">
        <v>2813.75</v>
      </c>
      <c r="G28" s="13">
        <v>2820.15</v>
      </c>
      <c r="H28" s="13"/>
      <c r="I28" s="13"/>
      <c r="J28" s="35">
        <f t="shared" si="4"/>
        <v>2817.76</v>
      </c>
      <c r="K28" s="34">
        <f t="shared" si="0"/>
        <v>3</v>
      </c>
      <c r="L28" s="34">
        <f t="shared" si="1"/>
        <v>3.4940377788456143</v>
      </c>
      <c r="M28" s="34">
        <f t="shared" si="2"/>
        <v>0.12400054578266474</v>
      </c>
      <c r="N28" s="34" t="str">
        <f t="shared" si="3"/>
        <v>ОДНОРОДНЫЕ</v>
      </c>
      <c r="O28" s="35">
        <f t="shared" si="5"/>
        <v>112710.40000000001</v>
      </c>
    </row>
    <row r="29" spans="1:15" s="8" customFormat="1" ht="52.5" customHeight="1" x14ac:dyDescent="0.25">
      <c r="A29" s="23">
        <v>10</v>
      </c>
      <c r="B29" s="51" t="s">
        <v>45</v>
      </c>
      <c r="C29" s="26" t="s">
        <v>24</v>
      </c>
      <c r="D29" s="18">
        <v>35</v>
      </c>
      <c r="E29" s="13">
        <v>2001.34</v>
      </c>
      <c r="F29" s="13">
        <v>1997.35</v>
      </c>
      <c r="G29" s="13">
        <v>2003.34</v>
      </c>
      <c r="H29" s="13"/>
      <c r="I29" s="13"/>
      <c r="J29" s="35">
        <f t="shared" si="4"/>
        <v>2000.6766666666665</v>
      </c>
      <c r="K29" s="34">
        <f t="shared" si="0"/>
        <v>3</v>
      </c>
      <c r="L29" s="34">
        <f t="shared" si="1"/>
        <v>3.0495956016057875</v>
      </c>
      <c r="M29" s="34">
        <f t="shared" si="2"/>
        <v>0.15242820853640124</v>
      </c>
      <c r="N29" s="34" t="str">
        <f t="shared" si="3"/>
        <v>ОДНОРОДНЫЕ</v>
      </c>
      <c r="O29" s="35">
        <f t="shared" si="5"/>
        <v>70023.683333333334</v>
      </c>
    </row>
    <row r="30" spans="1:15" s="8" customFormat="1" ht="60" customHeight="1" x14ac:dyDescent="0.25">
      <c r="A30" s="23">
        <v>11</v>
      </c>
      <c r="B30" s="44" t="s">
        <v>35</v>
      </c>
      <c r="C30" s="26" t="s">
        <v>24</v>
      </c>
      <c r="D30" s="18">
        <v>32</v>
      </c>
      <c r="E30" s="13">
        <v>1708.81</v>
      </c>
      <c r="F30" s="13">
        <v>1705.4</v>
      </c>
      <c r="G30" s="13">
        <v>1710.52</v>
      </c>
      <c r="H30" s="13"/>
      <c r="I30" s="13"/>
      <c r="J30" s="35">
        <f t="shared" si="4"/>
        <v>1708.2433333333331</v>
      </c>
      <c r="K30" s="34">
        <f t="shared" si="0"/>
        <v>3</v>
      </c>
      <c r="L30" s="34">
        <f t="shared" si="1"/>
        <v>2.6066133839395902</v>
      </c>
      <c r="M30" s="34">
        <f t="shared" si="2"/>
        <v>0.15259028576761646</v>
      </c>
      <c r="N30" s="34" t="str">
        <f t="shared" si="3"/>
        <v>ОДНОРОДНЫЕ</v>
      </c>
      <c r="O30" s="35">
        <f t="shared" si="5"/>
        <v>54663.78666666666</v>
      </c>
    </row>
    <row r="31" spans="1:15" s="8" customFormat="1" ht="45" customHeight="1" x14ac:dyDescent="0.25">
      <c r="A31" s="22">
        <v>12</v>
      </c>
      <c r="B31" s="43" t="s">
        <v>46</v>
      </c>
      <c r="C31" s="18" t="s">
        <v>24</v>
      </c>
      <c r="D31" s="18">
        <v>30</v>
      </c>
      <c r="E31" s="13">
        <v>209.22</v>
      </c>
      <c r="F31" s="13">
        <v>208.8</v>
      </c>
      <c r="G31" s="13">
        <v>210</v>
      </c>
      <c r="H31" s="13"/>
      <c r="I31" s="13"/>
      <c r="J31" s="35">
        <f t="shared" si="4"/>
        <v>209.34</v>
      </c>
      <c r="K31" s="34">
        <f t="shared" si="0"/>
        <v>3</v>
      </c>
      <c r="L31" s="34">
        <f t="shared" si="1"/>
        <v>0.60893349390552831</v>
      </c>
      <c r="M31" s="34">
        <f t="shared" si="2"/>
        <v>0.29088253267675945</v>
      </c>
      <c r="N31" s="34" t="str">
        <f t="shared" si="3"/>
        <v>ОДНОРОДНЫЕ</v>
      </c>
      <c r="O31" s="35">
        <f t="shared" si="5"/>
        <v>6280.2</v>
      </c>
    </row>
    <row r="32" spans="1:15" s="10" customFormat="1" ht="49.5" customHeight="1" x14ac:dyDescent="0.25">
      <c r="A32" s="32">
        <v>13</v>
      </c>
      <c r="B32" s="51" t="s">
        <v>47</v>
      </c>
      <c r="C32" s="26" t="s">
        <v>24</v>
      </c>
      <c r="D32" s="18">
        <v>150</v>
      </c>
      <c r="E32" s="13">
        <v>67</v>
      </c>
      <c r="F32" s="13">
        <v>65.87</v>
      </c>
      <c r="G32" s="13">
        <v>67.89</v>
      </c>
      <c r="H32" s="13"/>
      <c r="I32" s="13"/>
      <c r="J32" s="35">
        <f t="shared" si="4"/>
        <v>66.92</v>
      </c>
      <c r="K32" s="34">
        <f t="shared" si="0"/>
        <v>3</v>
      </c>
      <c r="L32" s="34">
        <f t="shared" si="1"/>
        <v>1.0123734488813878</v>
      </c>
      <c r="M32" s="34">
        <f t="shared" si="2"/>
        <v>1.5128114896613685</v>
      </c>
      <c r="N32" s="34" t="str">
        <f t="shared" si="3"/>
        <v>ОДНОРОДНЫЕ</v>
      </c>
      <c r="O32" s="35">
        <f t="shared" si="5"/>
        <v>10038</v>
      </c>
    </row>
    <row r="33" spans="1:15" s="10" customFormat="1" ht="53.25" customHeight="1" x14ac:dyDescent="0.25">
      <c r="A33" s="32">
        <v>14</v>
      </c>
      <c r="B33" s="52" t="s">
        <v>48</v>
      </c>
      <c r="C33" s="26" t="s">
        <v>24</v>
      </c>
      <c r="D33" s="18">
        <v>120</v>
      </c>
      <c r="E33" s="13">
        <v>54</v>
      </c>
      <c r="F33" s="13">
        <v>52.97</v>
      </c>
      <c r="G33" s="13">
        <v>54.54</v>
      </c>
      <c r="H33" s="13"/>
      <c r="I33" s="13"/>
      <c r="J33" s="35">
        <f t="shared" si="4"/>
        <v>53.836666666666666</v>
      </c>
      <c r="K33" s="34">
        <f t="shared" si="0"/>
        <v>3</v>
      </c>
      <c r="L33" s="34">
        <f t="shared" si="1"/>
        <v>0.79764235928975946</v>
      </c>
      <c r="M33" s="34">
        <f t="shared" si="2"/>
        <v>1.48159685336467</v>
      </c>
      <c r="N33" s="34" t="str">
        <f t="shared" si="3"/>
        <v>ОДНОРОДНЫЕ</v>
      </c>
      <c r="O33" s="35">
        <f t="shared" si="5"/>
        <v>6460.4</v>
      </c>
    </row>
    <row r="34" spans="1:15" s="10" customFormat="1" ht="48.75" customHeight="1" x14ac:dyDescent="0.25">
      <c r="A34" s="25">
        <v>15</v>
      </c>
      <c r="B34" s="43" t="s">
        <v>49</v>
      </c>
      <c r="C34" s="18" t="s">
        <v>33</v>
      </c>
      <c r="D34" s="18">
        <v>6000</v>
      </c>
      <c r="E34" s="13">
        <v>0.85</v>
      </c>
      <c r="F34" s="13">
        <v>0.82</v>
      </c>
      <c r="G34" s="13">
        <v>0.86</v>
      </c>
      <c r="H34" s="13"/>
      <c r="I34" s="13"/>
      <c r="J34" s="35">
        <f t="shared" si="4"/>
        <v>0.84333333333333327</v>
      </c>
      <c r="K34" s="34">
        <f t="shared" si="0"/>
        <v>3</v>
      </c>
      <c r="L34" s="34">
        <f t="shared" si="1"/>
        <v>2.0816659994661344E-2</v>
      </c>
      <c r="M34" s="34">
        <f t="shared" si="2"/>
        <v>2.4683786554934404</v>
      </c>
      <c r="N34" s="34" t="str">
        <f t="shared" si="3"/>
        <v>ОДНОРОДНЫЕ</v>
      </c>
      <c r="O34" s="35">
        <f t="shared" si="5"/>
        <v>5060</v>
      </c>
    </row>
    <row r="35" spans="1:15" s="19" customFormat="1" ht="81" customHeight="1" x14ac:dyDescent="0.25">
      <c r="A35" s="25">
        <v>16</v>
      </c>
      <c r="B35" s="43" t="s">
        <v>58</v>
      </c>
      <c r="C35" s="18" t="s">
        <v>33</v>
      </c>
      <c r="D35" s="18">
        <v>20</v>
      </c>
      <c r="E35" s="13">
        <v>36.659999999999997</v>
      </c>
      <c r="F35" s="13">
        <v>36.590000000000003</v>
      </c>
      <c r="G35" s="13">
        <v>36.700000000000003</v>
      </c>
      <c r="H35" s="13"/>
      <c r="I35" s="13"/>
      <c r="J35" s="35">
        <f t="shared" si="4"/>
        <v>36.65</v>
      </c>
      <c r="K35" s="34">
        <f t="shared" si="0"/>
        <v>3</v>
      </c>
      <c r="L35" s="34">
        <f t="shared" si="1"/>
        <v>5.5677643628299349E-2</v>
      </c>
      <c r="M35" s="34">
        <f t="shared" si="2"/>
        <v>0.15191717224638296</v>
      </c>
      <c r="N35" s="34" t="str">
        <f t="shared" si="3"/>
        <v>ОДНОРОДНЫЕ</v>
      </c>
      <c r="O35" s="35">
        <f t="shared" si="5"/>
        <v>733</v>
      </c>
    </row>
    <row r="36" spans="1:15" ht="48" customHeight="1" x14ac:dyDescent="0.25">
      <c r="A36" s="25">
        <v>17</v>
      </c>
      <c r="B36" s="41" t="s">
        <v>50</v>
      </c>
      <c r="C36" s="18" t="s">
        <v>24</v>
      </c>
      <c r="D36" s="18">
        <v>4</v>
      </c>
      <c r="E36" s="13">
        <v>79</v>
      </c>
      <c r="F36" s="13">
        <v>76.86</v>
      </c>
      <c r="G36" s="13">
        <v>80.5</v>
      </c>
      <c r="H36" s="13"/>
      <c r="I36" s="13"/>
      <c r="J36" s="35">
        <f t="shared" si="4"/>
        <v>78.786666666666676</v>
      </c>
      <c r="K36" s="34">
        <f t="shared" si="0"/>
        <v>3</v>
      </c>
      <c r="L36" s="34">
        <f t="shared" si="1"/>
        <v>1.8293532554794698</v>
      </c>
      <c r="M36" s="34">
        <f t="shared" si="2"/>
        <v>2.3219071612956546</v>
      </c>
      <c r="N36" s="34" t="str">
        <f t="shared" si="3"/>
        <v>ОДНОРОДНЫЕ</v>
      </c>
      <c r="O36" s="35">
        <f t="shared" si="5"/>
        <v>315.1466666666667</v>
      </c>
    </row>
    <row r="37" spans="1:15" ht="30" customHeight="1" x14ac:dyDescent="0.25">
      <c r="A37" s="24">
        <v>18</v>
      </c>
      <c r="B37" s="51" t="s">
        <v>51</v>
      </c>
      <c r="C37" s="26" t="s">
        <v>24</v>
      </c>
      <c r="D37" s="18">
        <v>4</v>
      </c>
      <c r="E37" s="13">
        <v>25</v>
      </c>
      <c r="F37" s="13">
        <v>22.61</v>
      </c>
      <c r="G37" s="13">
        <v>26.3</v>
      </c>
      <c r="H37" s="13"/>
      <c r="I37" s="13"/>
      <c r="J37" s="35">
        <f t="shared" si="4"/>
        <v>24.636666666666667</v>
      </c>
      <c r="K37" s="34">
        <f t="shared" si="0"/>
        <v>3</v>
      </c>
      <c r="L37" s="34">
        <f t="shared" si="1"/>
        <v>1.8716392102468187</v>
      </c>
      <c r="M37" s="34">
        <f t="shared" si="2"/>
        <v>7.5969660813698496</v>
      </c>
      <c r="N37" s="34" t="str">
        <f t="shared" si="3"/>
        <v>ОДНОРОДНЫЕ</v>
      </c>
      <c r="O37" s="35">
        <f t="shared" si="5"/>
        <v>98.546666666666667</v>
      </c>
    </row>
    <row r="38" spans="1:15" ht="63.75" customHeight="1" x14ac:dyDescent="0.25">
      <c r="A38" s="32">
        <v>19</v>
      </c>
      <c r="B38" s="41" t="s">
        <v>32</v>
      </c>
      <c r="C38" s="26" t="s">
        <v>24</v>
      </c>
      <c r="D38" s="18">
        <v>140</v>
      </c>
      <c r="E38" s="13">
        <v>868.97</v>
      </c>
      <c r="F38" s="13">
        <v>867.24</v>
      </c>
      <c r="G38" s="13">
        <v>869.84</v>
      </c>
      <c r="H38" s="13"/>
      <c r="I38" s="13"/>
      <c r="J38" s="35">
        <f t="shared" si="4"/>
        <v>868.68333333333339</v>
      </c>
      <c r="K38" s="34">
        <f t="shared" si="0"/>
        <v>3</v>
      </c>
      <c r="L38" s="34">
        <f t="shared" si="1"/>
        <v>1.3234928535256112</v>
      </c>
      <c r="M38" s="34">
        <f t="shared" si="2"/>
        <v>0.15235619272756981</v>
      </c>
      <c r="N38" s="34" t="str">
        <f t="shared" si="3"/>
        <v>ОДНОРОДНЫЕ</v>
      </c>
      <c r="O38" s="35">
        <f t="shared" si="5"/>
        <v>121615.66666666667</v>
      </c>
    </row>
    <row r="39" spans="1:15" ht="37.5" customHeight="1" x14ac:dyDescent="0.25">
      <c r="A39" s="25">
        <v>20</v>
      </c>
      <c r="B39" s="44" t="s">
        <v>31</v>
      </c>
      <c r="C39" s="18" t="s">
        <v>24</v>
      </c>
      <c r="D39" s="18">
        <v>30</v>
      </c>
      <c r="E39" s="13">
        <v>91</v>
      </c>
      <c r="F39" s="13">
        <v>90.13</v>
      </c>
      <c r="G39" s="13">
        <v>92.3</v>
      </c>
      <c r="H39" s="13"/>
      <c r="I39" s="13"/>
      <c r="J39" s="35">
        <f t="shared" si="4"/>
        <v>91.143333333333331</v>
      </c>
      <c r="K39" s="34">
        <f t="shared" si="0"/>
        <v>3</v>
      </c>
      <c r="L39" s="34">
        <f t="shared" si="1"/>
        <v>1.0920775308252315</v>
      </c>
      <c r="M39" s="34">
        <f t="shared" si="2"/>
        <v>1.1981979272485443</v>
      </c>
      <c r="N39" s="34" t="str">
        <f t="shared" si="3"/>
        <v>ОДНОРОДНЫЕ</v>
      </c>
      <c r="O39" s="35">
        <f t="shared" si="5"/>
        <v>2734.2999999999997</v>
      </c>
    </row>
    <row r="40" spans="1:15" ht="34.5" customHeight="1" x14ac:dyDescent="0.25">
      <c r="A40" s="25">
        <v>21</v>
      </c>
      <c r="B40" s="44" t="s">
        <v>30</v>
      </c>
      <c r="C40" s="18" t="s">
        <v>24</v>
      </c>
      <c r="D40" s="18">
        <v>20</v>
      </c>
      <c r="E40" s="13">
        <v>145.97</v>
      </c>
      <c r="F40" s="13">
        <v>145.68</v>
      </c>
      <c r="G40" s="13">
        <v>146.12</v>
      </c>
      <c r="H40" s="13"/>
      <c r="I40" s="13"/>
      <c r="J40" s="35">
        <f t="shared" si="4"/>
        <v>145.92333333333332</v>
      </c>
      <c r="K40" s="34">
        <f t="shared" si="0"/>
        <v>3</v>
      </c>
      <c r="L40" s="34">
        <f t="shared" si="1"/>
        <v>0.2236813209307664</v>
      </c>
      <c r="M40" s="34">
        <f t="shared" si="2"/>
        <v>0.15328687730824389</v>
      </c>
      <c r="N40" s="34" t="str">
        <f t="shared" si="3"/>
        <v>ОДНОРОДНЫЕ</v>
      </c>
      <c r="O40" s="35">
        <f t="shared" si="5"/>
        <v>2918.4666666666662</v>
      </c>
    </row>
    <row r="41" spans="1:15" ht="37.5" customHeight="1" x14ac:dyDescent="0.25">
      <c r="A41" s="25">
        <v>22</v>
      </c>
      <c r="B41" s="44" t="s">
        <v>29</v>
      </c>
      <c r="C41" s="18" t="s">
        <v>24</v>
      </c>
      <c r="D41" s="18">
        <v>50</v>
      </c>
      <c r="E41" s="13">
        <v>171.73</v>
      </c>
      <c r="F41" s="13">
        <v>171.39</v>
      </c>
      <c r="G41" s="13">
        <v>172.41</v>
      </c>
      <c r="H41" s="13"/>
      <c r="I41" s="13"/>
      <c r="J41" s="35">
        <f t="shared" si="4"/>
        <v>171.84333333333333</v>
      </c>
      <c r="K41" s="34">
        <f t="shared" si="0"/>
        <v>3</v>
      </c>
      <c r="L41" s="34">
        <f t="shared" si="1"/>
        <v>0.51935857876166702</v>
      </c>
      <c r="M41" s="34">
        <f t="shared" si="2"/>
        <v>0.30222794721645707</v>
      </c>
      <c r="N41" s="34" t="str">
        <f t="shared" si="3"/>
        <v>ОДНОРОДНЫЕ</v>
      </c>
      <c r="O41" s="35">
        <f t="shared" si="5"/>
        <v>8592.1666666666661</v>
      </c>
    </row>
    <row r="42" spans="1:15" ht="67.5" customHeight="1" x14ac:dyDescent="0.25">
      <c r="A42" s="25">
        <v>23</v>
      </c>
      <c r="B42" s="43" t="s">
        <v>52</v>
      </c>
      <c r="C42" s="18" t="s">
        <v>24</v>
      </c>
      <c r="D42" s="18">
        <v>15</v>
      </c>
      <c r="E42" s="13">
        <v>2002</v>
      </c>
      <c r="F42" s="13">
        <v>2000.96</v>
      </c>
      <c r="G42" s="13">
        <v>2004</v>
      </c>
      <c r="H42" s="13"/>
      <c r="I42" s="13"/>
      <c r="J42" s="35">
        <f t="shared" si="4"/>
        <v>2002.32</v>
      </c>
      <c r="K42" s="34">
        <f t="shared" si="0"/>
        <v>3</v>
      </c>
      <c r="L42" s="34">
        <f t="shared" si="1"/>
        <v>1.5450566332662212</v>
      </c>
      <c r="M42" s="34">
        <f t="shared" si="2"/>
        <v>7.7163322209547996E-2</v>
      </c>
      <c r="N42" s="34" t="str">
        <f t="shared" si="3"/>
        <v>ОДНОРОДНЫЕ</v>
      </c>
      <c r="O42" s="35">
        <f t="shared" si="5"/>
        <v>30034.799999999999</v>
      </c>
    </row>
    <row r="43" spans="1:15" ht="37.5" customHeight="1" x14ac:dyDescent="0.25">
      <c r="A43" s="25">
        <v>24</v>
      </c>
      <c r="B43" s="44" t="s">
        <v>28</v>
      </c>
      <c r="C43" s="18" t="s">
        <v>24</v>
      </c>
      <c r="D43" s="18">
        <v>10</v>
      </c>
      <c r="E43" s="13">
        <v>159.04</v>
      </c>
      <c r="F43" s="13">
        <v>158.72</v>
      </c>
      <c r="G43" s="13">
        <v>160</v>
      </c>
      <c r="H43" s="13"/>
      <c r="I43" s="13"/>
      <c r="J43" s="35">
        <f t="shared" si="4"/>
        <v>159.25333333333333</v>
      </c>
      <c r="K43" s="34">
        <f t="shared" si="0"/>
        <v>3</v>
      </c>
      <c r="L43" s="34">
        <f t="shared" si="1"/>
        <v>0.66613311982916423</v>
      </c>
      <c r="M43" s="34">
        <f t="shared" si="2"/>
        <v>0.41828519748147452</v>
      </c>
      <c r="N43" s="34" t="str">
        <f t="shared" si="3"/>
        <v>ОДНОРОДНЫЕ</v>
      </c>
      <c r="O43" s="35">
        <f t="shared" si="5"/>
        <v>1592.5333333333333</v>
      </c>
    </row>
    <row r="44" spans="1:15" ht="44.25" customHeight="1" x14ac:dyDescent="0.25">
      <c r="A44" s="25">
        <v>25</v>
      </c>
      <c r="B44" s="44" t="s">
        <v>25</v>
      </c>
      <c r="C44" s="18" t="s">
        <v>24</v>
      </c>
      <c r="D44" s="18">
        <v>30</v>
      </c>
      <c r="E44" s="13">
        <v>806.39</v>
      </c>
      <c r="F44" s="13">
        <v>804.78</v>
      </c>
      <c r="G44" s="13">
        <v>807.2</v>
      </c>
      <c r="H44" s="13"/>
      <c r="I44" s="13"/>
      <c r="J44" s="35">
        <f t="shared" si="4"/>
        <v>806.12333333333333</v>
      </c>
      <c r="K44" s="34">
        <f t="shared" si="0"/>
        <v>3</v>
      </c>
      <c r="L44" s="34">
        <f t="shared" si="1"/>
        <v>1.2318414400130462</v>
      </c>
      <c r="M44" s="34">
        <f t="shared" si="2"/>
        <v>0.15281054263984165</v>
      </c>
      <c r="N44" s="34" t="str">
        <f t="shared" si="3"/>
        <v>ОДНОРОДНЫЕ</v>
      </c>
      <c r="O44" s="35">
        <f t="shared" si="5"/>
        <v>24183.7</v>
      </c>
    </row>
    <row r="45" spans="1:15" ht="36.75" customHeight="1" x14ac:dyDescent="0.25">
      <c r="A45" s="25">
        <v>26</v>
      </c>
      <c r="B45" s="51" t="s">
        <v>53</v>
      </c>
      <c r="C45" s="18" t="s">
        <v>24</v>
      </c>
      <c r="D45" s="18">
        <v>20</v>
      </c>
      <c r="E45" s="13">
        <v>1816.15</v>
      </c>
      <c r="F45" s="13">
        <v>1812.52</v>
      </c>
      <c r="G45" s="13">
        <v>1817.97</v>
      </c>
      <c r="H45" s="13"/>
      <c r="I45" s="13"/>
      <c r="J45" s="35">
        <f t="shared" si="4"/>
        <v>1815.5466666666669</v>
      </c>
      <c r="K45" s="34">
        <f t="shared" si="0"/>
        <v>3</v>
      </c>
      <c r="L45" s="34">
        <f t="shared" si="1"/>
        <v>2.7746411179346255</v>
      </c>
      <c r="M45" s="34">
        <f t="shared" si="2"/>
        <v>0.15282675840158108</v>
      </c>
      <c r="N45" s="34" t="str">
        <f t="shared" si="3"/>
        <v>ОДНОРОДНЫЕ</v>
      </c>
      <c r="O45" s="35">
        <f t="shared" si="5"/>
        <v>36310.933333333334</v>
      </c>
    </row>
    <row r="46" spans="1:15" ht="32.25" customHeight="1" x14ac:dyDescent="0.25">
      <c r="A46" s="25">
        <v>27</v>
      </c>
      <c r="B46" s="43" t="s">
        <v>26</v>
      </c>
      <c r="C46" s="18" t="s">
        <v>24</v>
      </c>
      <c r="D46" s="18">
        <v>10</v>
      </c>
      <c r="E46" s="13">
        <v>2958</v>
      </c>
      <c r="F46" s="13">
        <v>2956.72</v>
      </c>
      <c r="G46" s="13">
        <v>2960.96</v>
      </c>
      <c r="H46" s="13"/>
      <c r="I46" s="13"/>
      <c r="J46" s="35">
        <f t="shared" si="4"/>
        <v>2958.56</v>
      </c>
      <c r="K46" s="34">
        <f t="shared" si="0"/>
        <v>3</v>
      </c>
      <c r="L46" s="34">
        <f t="shared" si="1"/>
        <v>2.1747643550510145</v>
      </c>
      <c r="M46" s="34">
        <f t="shared" si="2"/>
        <v>7.3507529171320321E-2</v>
      </c>
      <c r="N46" s="34" t="str">
        <f t="shared" si="3"/>
        <v>ОДНОРОДНЫЕ</v>
      </c>
      <c r="O46" s="35">
        <f t="shared" si="5"/>
        <v>29585.599999999999</v>
      </c>
    </row>
    <row r="47" spans="1:15" ht="32.25" customHeight="1" x14ac:dyDescent="0.25">
      <c r="A47" s="25">
        <v>28</v>
      </c>
      <c r="B47" s="43" t="s">
        <v>27</v>
      </c>
      <c r="C47" s="18" t="s">
        <v>24</v>
      </c>
      <c r="D47" s="18">
        <v>20</v>
      </c>
      <c r="E47" s="13">
        <v>2699.6</v>
      </c>
      <c r="F47" s="13">
        <v>2694.21</v>
      </c>
      <c r="G47" s="13">
        <v>2700.45</v>
      </c>
      <c r="H47" s="13"/>
      <c r="I47" s="13"/>
      <c r="J47" s="35">
        <f t="shared" si="4"/>
        <v>2698.0866666666666</v>
      </c>
      <c r="K47" s="34">
        <f t="shared" si="0"/>
        <v>3</v>
      </c>
      <c r="L47" s="34">
        <f t="shared" si="1"/>
        <v>3.3840853023132595</v>
      </c>
      <c r="M47" s="34">
        <f t="shared" si="2"/>
        <v>0.12542537436331153</v>
      </c>
      <c r="N47" s="34" t="str">
        <f t="shared" si="3"/>
        <v>ОДНОРОДНЫЕ</v>
      </c>
      <c r="O47" s="35">
        <f t="shared" si="5"/>
        <v>53961.73333333333</v>
      </c>
    </row>
    <row r="48" spans="1:15" ht="15" hidden="1" customHeight="1" x14ac:dyDescent="0.25">
      <c r="A48" s="25"/>
      <c r="B48" s="44"/>
      <c r="C48" s="18" t="s">
        <v>24</v>
      </c>
      <c r="D48" s="18"/>
      <c r="E48" s="13"/>
      <c r="F48" s="13"/>
      <c r="G48" s="13"/>
      <c r="H48" s="13"/>
      <c r="I48" s="13"/>
      <c r="J48" s="35" t="e">
        <f t="shared" si="4"/>
        <v>#DIV/0!</v>
      </c>
      <c r="K48" s="34">
        <f t="shared" si="0"/>
        <v>0</v>
      </c>
      <c r="L48" s="34" t="e">
        <f t="shared" si="1"/>
        <v>#DIV/0!</v>
      </c>
      <c r="M48" s="34" t="e">
        <f t="shared" si="2"/>
        <v>#DIV/0!</v>
      </c>
      <c r="N48" s="34" t="e">
        <f t="shared" si="3"/>
        <v>#DIV/0!</v>
      </c>
      <c r="O48" s="35" t="e">
        <f t="shared" si="5"/>
        <v>#DIV/0!</v>
      </c>
    </row>
    <row r="49" spans="1:17" ht="15" hidden="1" customHeight="1" x14ac:dyDescent="0.25">
      <c r="A49" s="25"/>
      <c r="B49" s="44"/>
      <c r="C49" s="18" t="s">
        <v>24</v>
      </c>
      <c r="D49" s="18"/>
      <c r="E49" s="13"/>
      <c r="F49" s="13"/>
      <c r="G49" s="13"/>
      <c r="H49" s="13"/>
      <c r="I49" s="13"/>
      <c r="J49" s="35" t="e">
        <f t="shared" si="4"/>
        <v>#DIV/0!</v>
      </c>
      <c r="K49" s="34">
        <f t="shared" si="0"/>
        <v>0</v>
      </c>
      <c r="L49" s="34" t="e">
        <f t="shared" si="1"/>
        <v>#DIV/0!</v>
      </c>
      <c r="M49" s="34" t="e">
        <f t="shared" si="2"/>
        <v>#DIV/0!</v>
      </c>
      <c r="N49" s="34" t="e">
        <f t="shared" si="3"/>
        <v>#DIV/0!</v>
      </c>
      <c r="O49" s="35" t="e">
        <f t="shared" si="5"/>
        <v>#DIV/0!</v>
      </c>
    </row>
    <row r="50" spans="1:17" ht="15" hidden="1" customHeight="1" x14ac:dyDescent="0.25">
      <c r="A50" s="25"/>
      <c r="B50" s="44"/>
      <c r="C50" s="18" t="s">
        <v>24</v>
      </c>
      <c r="D50" s="18"/>
      <c r="E50" s="13"/>
      <c r="F50" s="13"/>
      <c r="G50" s="13"/>
      <c r="H50" s="13"/>
      <c r="I50" s="13"/>
      <c r="J50" s="35" t="e">
        <f t="shared" si="4"/>
        <v>#DIV/0!</v>
      </c>
      <c r="K50" s="34">
        <f t="shared" si="0"/>
        <v>0</v>
      </c>
      <c r="L50" s="34" t="e">
        <f t="shared" si="1"/>
        <v>#DIV/0!</v>
      </c>
      <c r="M50" s="34" t="e">
        <f t="shared" si="2"/>
        <v>#DIV/0!</v>
      </c>
      <c r="N50" s="34" t="e">
        <f t="shared" si="3"/>
        <v>#DIV/0!</v>
      </c>
      <c r="O50" s="35" t="e">
        <f t="shared" si="5"/>
        <v>#DIV/0!</v>
      </c>
    </row>
    <row r="51" spans="1:17" ht="15" hidden="1" customHeight="1" x14ac:dyDescent="0.25">
      <c r="A51" s="25"/>
      <c r="B51" s="44"/>
      <c r="C51" s="18" t="s">
        <v>24</v>
      </c>
      <c r="D51" s="18"/>
      <c r="E51" s="13"/>
      <c r="F51" s="13"/>
      <c r="G51" s="13"/>
      <c r="H51" s="13"/>
      <c r="I51" s="13"/>
      <c r="J51" s="35" t="e">
        <f t="shared" si="4"/>
        <v>#DIV/0!</v>
      </c>
      <c r="K51" s="34">
        <f t="shared" si="0"/>
        <v>0</v>
      </c>
      <c r="L51" s="34" t="e">
        <f t="shared" si="1"/>
        <v>#DIV/0!</v>
      </c>
      <c r="M51" s="34" t="e">
        <f t="shared" si="2"/>
        <v>#DIV/0!</v>
      </c>
      <c r="N51" s="34" t="e">
        <f t="shared" si="3"/>
        <v>#DIV/0!</v>
      </c>
      <c r="O51" s="35" t="e">
        <f t="shared" si="5"/>
        <v>#DIV/0!</v>
      </c>
    </row>
    <row r="52" spans="1:17" ht="15" hidden="1" customHeight="1" x14ac:dyDescent="0.25">
      <c r="A52" s="25"/>
      <c r="B52" s="44"/>
      <c r="C52" s="18" t="s">
        <v>24</v>
      </c>
      <c r="D52" s="18"/>
      <c r="E52" s="13"/>
      <c r="F52" s="13"/>
      <c r="G52" s="13"/>
      <c r="H52" s="13"/>
      <c r="I52" s="13"/>
      <c r="J52" s="35" t="e">
        <f t="shared" si="4"/>
        <v>#DIV/0!</v>
      </c>
      <c r="K52" s="34">
        <f t="shared" si="0"/>
        <v>0</v>
      </c>
      <c r="L52" s="34" t="e">
        <f t="shared" si="1"/>
        <v>#DIV/0!</v>
      </c>
      <c r="M52" s="34" t="e">
        <f t="shared" si="2"/>
        <v>#DIV/0!</v>
      </c>
      <c r="N52" s="34" t="e">
        <f t="shared" si="3"/>
        <v>#DIV/0!</v>
      </c>
      <c r="O52" s="35" t="e">
        <f t="shared" si="5"/>
        <v>#DIV/0!</v>
      </c>
    </row>
    <row r="53" spans="1:17" ht="66.75" customHeight="1" x14ac:dyDescent="0.25">
      <c r="A53" s="29">
        <v>29</v>
      </c>
      <c r="B53" s="41" t="s">
        <v>54</v>
      </c>
      <c r="C53" s="18" t="s">
        <v>24</v>
      </c>
      <c r="D53" s="18">
        <v>7</v>
      </c>
      <c r="E53" s="13">
        <v>464.46</v>
      </c>
      <c r="F53" s="13">
        <v>463.53</v>
      </c>
      <c r="G53" s="13">
        <v>464.92</v>
      </c>
      <c r="H53" s="13"/>
      <c r="I53" s="13"/>
      <c r="J53" s="35">
        <f t="shared" si="4"/>
        <v>464.30333333333334</v>
      </c>
      <c r="K53" s="34">
        <f t="shared" si="0"/>
        <v>3</v>
      </c>
      <c r="L53" s="34">
        <f t="shared" si="1"/>
        <v>0.70811957558971705</v>
      </c>
      <c r="M53" s="34">
        <f t="shared" si="2"/>
        <v>0.1525122747894086</v>
      </c>
      <c r="N53" s="34" t="str">
        <f t="shared" si="3"/>
        <v>ОДНОРОДНЫЕ</v>
      </c>
      <c r="O53" s="35">
        <f t="shared" si="5"/>
        <v>3250.1233333333334</v>
      </c>
    </row>
    <row r="54" spans="1:17" ht="44.25" hidden="1" customHeight="1" x14ac:dyDescent="0.25">
      <c r="A54" s="33">
        <v>30</v>
      </c>
      <c r="B54" s="44"/>
      <c r="C54" s="18"/>
      <c r="D54" s="18"/>
      <c r="E54" s="13"/>
      <c r="F54" s="13"/>
      <c r="G54" s="13"/>
      <c r="H54" s="13"/>
      <c r="I54" s="13"/>
      <c r="J54" s="31" t="e">
        <f>AVERAGE(E54:I54)</f>
        <v>#DIV/0!</v>
      </c>
      <c r="K54" s="33">
        <f t="shared" si="0"/>
        <v>0</v>
      </c>
      <c r="L54" s="33" t="e">
        <f t="shared" si="1"/>
        <v>#DIV/0!</v>
      </c>
      <c r="M54" s="33" t="e">
        <f t="shared" si="2"/>
        <v>#DIV/0!</v>
      </c>
      <c r="N54" s="33" t="e">
        <f t="shared" si="3"/>
        <v>#DIV/0!</v>
      </c>
      <c r="O54" s="31" t="e">
        <f t="shared" ref="O54:O58" si="6">D54*J54</f>
        <v>#DIV/0!</v>
      </c>
    </row>
    <row r="55" spans="1:17" ht="46.5" hidden="1" customHeight="1" x14ac:dyDescent="0.25">
      <c r="A55" s="33">
        <v>31</v>
      </c>
      <c r="B55" s="44"/>
      <c r="C55" s="18"/>
      <c r="D55" s="18"/>
      <c r="E55" s="13"/>
      <c r="F55" s="13"/>
      <c r="G55" s="13"/>
      <c r="H55" s="13"/>
      <c r="I55" s="13"/>
      <c r="J55" s="31" t="e">
        <f>AVERAGE(E55:I55)</f>
        <v>#DIV/0!</v>
      </c>
      <c r="K55" s="33">
        <f t="shared" si="0"/>
        <v>0</v>
      </c>
      <c r="L55" s="33" t="e">
        <f t="shared" si="1"/>
        <v>#DIV/0!</v>
      </c>
      <c r="M55" s="33" t="e">
        <f t="shared" si="2"/>
        <v>#DIV/0!</v>
      </c>
      <c r="N55" s="33" t="e">
        <f t="shared" si="3"/>
        <v>#DIV/0!</v>
      </c>
      <c r="O55" s="31" t="e">
        <f t="shared" si="6"/>
        <v>#DIV/0!</v>
      </c>
    </row>
    <row r="56" spans="1:17" ht="33" hidden="1" customHeight="1" x14ac:dyDescent="0.25">
      <c r="A56" s="33">
        <v>32</v>
      </c>
      <c r="B56" s="44"/>
      <c r="C56" s="18"/>
      <c r="D56" s="18"/>
      <c r="E56" s="13"/>
      <c r="F56" s="13"/>
      <c r="G56" s="13"/>
      <c r="H56" s="13"/>
      <c r="I56" s="13"/>
      <c r="J56" s="31" t="e">
        <f>AVERAGE(E56:I56)</f>
        <v>#DIV/0!</v>
      </c>
      <c r="K56" s="33">
        <f t="shared" si="0"/>
        <v>0</v>
      </c>
      <c r="L56" s="33" t="e">
        <f t="shared" si="1"/>
        <v>#DIV/0!</v>
      </c>
      <c r="M56" s="33" t="e">
        <f t="shared" si="2"/>
        <v>#DIV/0!</v>
      </c>
      <c r="N56" s="33" t="e">
        <f t="shared" si="3"/>
        <v>#DIV/0!</v>
      </c>
      <c r="O56" s="31" t="e">
        <f t="shared" si="6"/>
        <v>#DIV/0!</v>
      </c>
    </row>
    <row r="57" spans="1:17" ht="29.25" hidden="1" customHeight="1" x14ac:dyDescent="0.25">
      <c r="A57" s="33">
        <v>33</v>
      </c>
      <c r="B57" s="44"/>
      <c r="C57" s="18"/>
      <c r="D57" s="18"/>
      <c r="E57" s="13"/>
      <c r="F57" s="13"/>
      <c r="G57" s="13"/>
      <c r="H57" s="13"/>
      <c r="I57" s="13"/>
      <c r="J57" s="31" t="e">
        <f>AVERAGE(E57:I57)</f>
        <v>#DIV/0!</v>
      </c>
      <c r="K57" s="33">
        <f t="shared" si="0"/>
        <v>0</v>
      </c>
      <c r="L57" s="33" t="e">
        <f t="shared" si="1"/>
        <v>#DIV/0!</v>
      </c>
      <c r="M57" s="33" t="e">
        <f t="shared" si="2"/>
        <v>#DIV/0!</v>
      </c>
      <c r="N57" s="33" t="e">
        <f t="shared" si="3"/>
        <v>#DIV/0!</v>
      </c>
      <c r="O57" s="31" t="e">
        <f t="shared" si="6"/>
        <v>#DIV/0!</v>
      </c>
    </row>
    <row r="58" spans="1:17" ht="33" hidden="1" customHeight="1" x14ac:dyDescent="0.25">
      <c r="A58" s="33">
        <v>34</v>
      </c>
      <c r="B58" s="44"/>
      <c r="C58" s="18"/>
      <c r="D58" s="18"/>
      <c r="E58" s="13"/>
      <c r="F58" s="13"/>
      <c r="G58" s="13"/>
      <c r="H58" s="13"/>
      <c r="I58" s="13"/>
      <c r="J58" s="31" t="e">
        <f>AVERAGE(E58:I58)</f>
        <v>#DIV/0!</v>
      </c>
      <c r="K58" s="33">
        <f t="shared" si="0"/>
        <v>0</v>
      </c>
      <c r="L58" s="33" t="e">
        <f t="shared" si="1"/>
        <v>#DIV/0!</v>
      </c>
      <c r="M58" s="33" t="e">
        <f t="shared" si="2"/>
        <v>#DIV/0!</v>
      </c>
      <c r="N58" s="33" t="e">
        <f t="shared" si="3"/>
        <v>#DIV/0!</v>
      </c>
      <c r="O58" s="31" t="e">
        <f t="shared" si="6"/>
        <v>#DIV/0!</v>
      </c>
    </row>
    <row r="59" spans="1:17" ht="23.25" customHeight="1" x14ac:dyDescent="0.25">
      <c r="A59" s="37"/>
      <c r="B59" s="46"/>
      <c r="C59" s="38"/>
      <c r="D59" s="38"/>
      <c r="E59" s="39"/>
      <c r="F59" s="39"/>
      <c r="G59" s="39"/>
      <c r="H59" s="39"/>
      <c r="I59" s="39"/>
      <c r="J59" s="40"/>
      <c r="K59" s="37"/>
      <c r="L59" s="37"/>
      <c r="M59" s="37"/>
      <c r="N59" s="37"/>
      <c r="O59" s="40"/>
    </row>
    <row r="60" spans="1:17" ht="15" customHeight="1" x14ac:dyDescent="0.25">
      <c r="A60" s="65" t="s">
        <v>59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6"/>
      <c r="Q60" s="66"/>
    </row>
    <row r="61" spans="1:17" ht="15" customHeight="1" x14ac:dyDescent="0.2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6"/>
      <c r="Q61" s="66"/>
    </row>
    <row r="62" spans="1:17" ht="15" customHeight="1" x14ac:dyDescent="0.25">
      <c r="A62" s="67" t="s">
        <v>34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8"/>
      <c r="Q62" s="68"/>
    </row>
    <row r="63" spans="1:17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8"/>
      <c r="Q63" s="68"/>
    </row>
    <row r="65" spans="1:15" x14ac:dyDescent="0.25">
      <c r="A65" s="67" t="s">
        <v>60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</sheetData>
  <mergeCells count="17">
    <mergeCell ref="A60:O61"/>
    <mergeCell ref="A62:O63"/>
    <mergeCell ref="A65:O65"/>
    <mergeCell ref="L12:M12"/>
    <mergeCell ref="B14:N14"/>
    <mergeCell ref="O18:O19"/>
    <mergeCell ref="A17:B17"/>
    <mergeCell ref="C17:D17"/>
    <mergeCell ref="A18:A19"/>
    <mergeCell ref="B18:B19"/>
    <mergeCell ref="J18:J19"/>
    <mergeCell ref="K18:K19"/>
    <mergeCell ref="L18:L19"/>
    <mergeCell ref="M18:M19"/>
    <mergeCell ref="D15:J15"/>
    <mergeCell ref="N18:N19"/>
    <mergeCell ref="C18:D18"/>
  </mergeCells>
  <conditionalFormatting sqref="N20:N58">
    <cfRule type="containsText" dxfId="35" priority="100" operator="containsText" text="НЕ">
      <formula>NOT(ISERROR(SEARCH("НЕ",N20)))</formula>
    </cfRule>
    <cfRule type="containsText" dxfId="34" priority="101" operator="containsText" text="ОДНОРОДНЫЕ">
      <formula>NOT(ISERROR(SEARCH("ОДНОРОДНЫЕ",N20)))</formula>
    </cfRule>
    <cfRule type="containsText" dxfId="33" priority="102" operator="containsText" text="НЕОДНОРОДНЫЕ">
      <formula>NOT(ISERROR(SEARCH("НЕОДНОРОДНЫЕ",N20)))</formula>
    </cfRule>
  </conditionalFormatting>
  <conditionalFormatting sqref="N20:N58">
    <cfRule type="containsText" dxfId="32" priority="97" operator="containsText" text="НЕОДНОРОДНЫЕ">
      <formula>NOT(ISERROR(SEARCH("НЕОДНОРОДНЫЕ",N20)))</formula>
    </cfRule>
    <cfRule type="containsText" dxfId="31" priority="98" operator="containsText" text="ОДНОРОДНЫЕ">
      <formula>NOT(ISERROR(SEARCH("ОДНОРОДНЫЕ",N20)))</formula>
    </cfRule>
    <cfRule type="containsText" dxfId="30" priority="99" operator="containsText" text="НЕОДНОРОДНЫЕ">
      <formula>NOT(ISERROR(SEARCH("НЕОДНОРОДНЫЕ",N20)))</formula>
    </cfRule>
  </conditionalFormatting>
  <conditionalFormatting sqref="N58:N59">
    <cfRule type="containsText" dxfId="29" priority="1" operator="containsText" text="НЕОДНОРОДНЫЕ">
      <formula>NOT(ISERROR(SEARCH("НЕОДНОРОДНЫЕ",N58)))</formula>
    </cfRule>
    <cfRule type="containsText" dxfId="28" priority="2" operator="containsText" text="ОДНОРОДНЫЕ">
      <formula>NOT(ISERROR(SEARCH("ОДНОРОДНЫЕ",N58)))</formula>
    </cfRule>
    <cfRule type="containsText" dxfId="27" priority="3" operator="containsText" text="НЕОДНОРОДНЫЕ">
      <formula>NOT(ISERROR(SEARCH("НЕОДНОРОДНЫЕ",N58)))</formula>
    </cfRule>
  </conditionalFormatting>
  <conditionalFormatting sqref="N54">
    <cfRule type="containsText" dxfId="26" priority="28" operator="containsText" text="НЕ">
      <formula>NOT(ISERROR(SEARCH("НЕ",N54)))</formula>
    </cfRule>
    <cfRule type="containsText" dxfId="25" priority="29" operator="containsText" text="ОДНОРОДНЫЕ">
      <formula>NOT(ISERROR(SEARCH("ОДНОРОДНЫЕ",N54)))</formula>
    </cfRule>
    <cfRule type="containsText" dxfId="24" priority="30" operator="containsText" text="НЕОДНОРОДНЫЕ">
      <formula>NOT(ISERROR(SEARCH("НЕОДНОРОДНЫЕ",N54)))</formula>
    </cfRule>
  </conditionalFormatting>
  <conditionalFormatting sqref="N54">
    <cfRule type="containsText" dxfId="23" priority="25" operator="containsText" text="НЕОДНОРОДНЫЕ">
      <formula>NOT(ISERROR(SEARCH("НЕОДНОРОДНЫЕ",N54)))</formula>
    </cfRule>
    <cfRule type="containsText" dxfId="22" priority="26" operator="containsText" text="ОДНОРОДНЫЕ">
      <formula>NOT(ISERROR(SEARCH("ОДНОРОДНЫЕ",N54)))</formula>
    </cfRule>
    <cfRule type="containsText" dxfId="21" priority="27" operator="containsText" text="НЕОДНОРОДНЫЕ">
      <formula>NOT(ISERROR(SEARCH("НЕОДНОРОДНЫЕ",N54)))</formula>
    </cfRule>
  </conditionalFormatting>
  <conditionalFormatting sqref="N55">
    <cfRule type="containsText" dxfId="20" priority="22" operator="containsText" text="НЕ">
      <formula>NOT(ISERROR(SEARCH("НЕ",N55)))</formula>
    </cfRule>
    <cfRule type="containsText" dxfId="19" priority="23" operator="containsText" text="ОДНОРОДНЫЕ">
      <formula>NOT(ISERROR(SEARCH("ОДНОРОДНЫЕ",N55)))</formula>
    </cfRule>
    <cfRule type="containsText" dxfId="18" priority="24" operator="containsText" text="НЕОДНОРОДНЫЕ">
      <formula>NOT(ISERROR(SEARCH("НЕОДНОРОДНЫЕ",N55)))</formula>
    </cfRule>
  </conditionalFormatting>
  <conditionalFormatting sqref="N55">
    <cfRule type="containsText" dxfId="17" priority="19" operator="containsText" text="НЕОДНОРОДНЫЕ">
      <formula>NOT(ISERROR(SEARCH("НЕОДНОРОДНЫЕ",N55)))</formula>
    </cfRule>
    <cfRule type="containsText" dxfId="16" priority="20" operator="containsText" text="ОДНОРОДНЫЕ">
      <formula>NOT(ISERROR(SEARCH("ОДНОРОДНЫЕ",N55)))</formula>
    </cfRule>
    <cfRule type="containsText" dxfId="15" priority="21" operator="containsText" text="НЕОДНОРОДНЫЕ">
      <formula>NOT(ISERROR(SEARCH("НЕОДНОРОДНЫЕ",N55)))</formula>
    </cfRule>
  </conditionalFormatting>
  <conditionalFormatting sqref="N56">
    <cfRule type="containsText" dxfId="14" priority="16" operator="containsText" text="НЕ">
      <formula>NOT(ISERROR(SEARCH("НЕ",N56)))</formula>
    </cfRule>
    <cfRule type="containsText" dxfId="13" priority="17" operator="containsText" text="ОДНОРОДНЫЕ">
      <formula>NOT(ISERROR(SEARCH("ОДНОРОДНЫЕ",N56)))</formula>
    </cfRule>
    <cfRule type="containsText" dxfId="12" priority="18" operator="containsText" text="НЕОДНОРОДНЫЕ">
      <formula>NOT(ISERROR(SEARCH("НЕОДНОРОДНЫЕ",N56)))</formula>
    </cfRule>
  </conditionalFormatting>
  <conditionalFormatting sqref="N56">
    <cfRule type="containsText" dxfId="11" priority="13" operator="containsText" text="НЕОДНОРОДНЫЕ">
      <formula>NOT(ISERROR(SEARCH("НЕОДНОРОДНЫЕ",N56)))</formula>
    </cfRule>
    <cfRule type="containsText" dxfId="10" priority="14" operator="containsText" text="ОДНОРОДНЫЕ">
      <formula>NOT(ISERROR(SEARCH("ОДНОРОДНЫЕ",N56)))</formula>
    </cfRule>
    <cfRule type="containsText" dxfId="9" priority="15" operator="containsText" text="НЕОДНОРОДНЫЕ">
      <formula>NOT(ISERROR(SEARCH("НЕОДНОРОДНЫЕ",N56)))</formula>
    </cfRule>
  </conditionalFormatting>
  <conditionalFormatting sqref="N57">
    <cfRule type="containsText" dxfId="8" priority="10" operator="containsText" text="НЕ">
      <formula>NOT(ISERROR(SEARCH("НЕ",N57)))</formula>
    </cfRule>
    <cfRule type="containsText" dxfId="7" priority="11" operator="containsText" text="ОДНОРОДНЫЕ">
      <formula>NOT(ISERROR(SEARCH("ОДНОРОДНЫЕ",N57)))</formula>
    </cfRule>
    <cfRule type="containsText" dxfId="6" priority="12" operator="containsText" text="НЕОДНОРОДНЫЕ">
      <formula>NOT(ISERROR(SEARCH("НЕОДНОРОДНЫЕ",N57)))</formula>
    </cfRule>
  </conditionalFormatting>
  <conditionalFormatting sqref="N57">
    <cfRule type="containsText" dxfId="5" priority="7" operator="containsText" text="НЕОДНОРОДНЫЕ">
      <formula>NOT(ISERROR(SEARCH("НЕОДНОРОДНЫЕ",N57)))</formula>
    </cfRule>
    <cfRule type="containsText" dxfId="4" priority="8" operator="containsText" text="ОДНОРОДНЫЕ">
      <formula>NOT(ISERROR(SEARCH("ОДНОРОДНЫЕ",N57)))</formula>
    </cfRule>
    <cfRule type="containsText" dxfId="3" priority="9" operator="containsText" text="НЕОДНОРОДНЫЕ">
      <formula>NOT(ISERROR(SEARCH("НЕОДНОРОДНЫЕ",N57)))</formula>
    </cfRule>
  </conditionalFormatting>
  <conditionalFormatting sqref="N58:N59">
    <cfRule type="containsText" dxfId="2" priority="4" operator="containsText" text="НЕ">
      <formula>NOT(ISERROR(SEARCH("НЕ",N58)))</formula>
    </cfRule>
    <cfRule type="containsText" dxfId="1" priority="5" operator="containsText" text="ОДНОРОДНЫЕ">
      <formula>NOT(ISERROR(SEARCH("ОДНОРОДНЫЕ",N58)))</formula>
    </cfRule>
    <cfRule type="containsText" dxfId="0" priority="6" operator="containsText" text="НЕОДНОРОДНЫЕ">
      <formula>NOT(ISERROR(SEARCH("НЕОДНОРОДНЫЕ",N58)))</formula>
    </cfRule>
  </conditionalFormatting>
  <pageMargins left="0.31496062992125984" right="0.19685039370078741" top="0.35433070866141736" bottom="0.35433070866141736" header="0.11811023622047245" footer="0.11811023622047245"/>
  <pageSetup paperSize="9" scale="59" orientation="landscape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2022-05-13T06:57:50Z</dcterms:modified>
</cp:coreProperties>
</file>