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21" i="1" l="1"/>
  <c r="O21" i="1" s="1"/>
  <c r="P21" i="1" s="1"/>
  <c r="N22" i="1"/>
  <c r="N23" i="1"/>
  <c r="O23" i="1" s="1"/>
  <c r="P23" i="1" s="1"/>
  <c r="N24" i="1"/>
  <c r="N25" i="1"/>
  <c r="O25" i="1" s="1"/>
  <c r="P25" i="1" s="1"/>
  <c r="N26" i="1"/>
  <c r="N27" i="1"/>
  <c r="O27" i="1" s="1"/>
  <c r="P27" i="1" s="1"/>
  <c r="N28" i="1"/>
  <c r="N29" i="1"/>
  <c r="O29" i="1" s="1"/>
  <c r="P29" i="1" s="1"/>
  <c r="N30" i="1"/>
  <c r="N31" i="1"/>
  <c r="O31" i="1" s="1"/>
  <c r="P31" i="1" s="1"/>
  <c r="N32" i="1"/>
  <c r="N33" i="1"/>
  <c r="O33" i="1" s="1"/>
  <c r="P33" i="1" s="1"/>
  <c r="N34" i="1"/>
  <c r="N35" i="1"/>
  <c r="O35" i="1" s="1"/>
  <c r="P35" i="1" s="1"/>
  <c r="N36" i="1"/>
  <c r="N37" i="1"/>
  <c r="O37" i="1" s="1"/>
  <c r="P37" i="1" s="1"/>
  <c r="N38" i="1"/>
  <c r="N39" i="1"/>
  <c r="O39" i="1" s="1"/>
  <c r="P39" i="1" s="1"/>
  <c r="N40" i="1"/>
  <c r="O40" i="1"/>
  <c r="P40" i="1" s="1"/>
  <c r="N41" i="1"/>
  <c r="O41" i="1" s="1"/>
  <c r="P41" i="1" s="1"/>
  <c r="N42" i="1"/>
  <c r="N43" i="1"/>
  <c r="O43" i="1" s="1"/>
  <c r="P43" i="1" s="1"/>
  <c r="N44" i="1"/>
  <c r="N45" i="1"/>
  <c r="O45" i="1" s="1"/>
  <c r="P45" i="1" s="1"/>
  <c r="N46" i="1"/>
  <c r="N47" i="1"/>
  <c r="O47" i="1" s="1"/>
  <c r="P47" i="1" s="1"/>
  <c r="N48" i="1"/>
  <c r="N49" i="1"/>
  <c r="O49" i="1" s="1"/>
  <c r="P49" i="1" s="1"/>
  <c r="N50" i="1"/>
  <c r="N51" i="1"/>
  <c r="O51" i="1" s="1"/>
  <c r="P51" i="1" s="1"/>
  <c r="N52" i="1"/>
  <c r="N53" i="1"/>
  <c r="O53" i="1" s="1"/>
  <c r="P53" i="1" s="1"/>
  <c r="N54" i="1"/>
  <c r="N55" i="1"/>
  <c r="O55" i="1" s="1"/>
  <c r="P55" i="1" s="1"/>
  <c r="N56" i="1"/>
  <c r="O56" i="1"/>
  <c r="P56" i="1" s="1"/>
  <c r="N57" i="1"/>
  <c r="O57" i="1" s="1"/>
  <c r="P57" i="1" s="1"/>
  <c r="N58" i="1"/>
  <c r="N59" i="1"/>
  <c r="O59" i="1" s="1"/>
  <c r="P59" i="1" s="1"/>
  <c r="N60" i="1"/>
  <c r="N61" i="1"/>
  <c r="N62" i="1"/>
  <c r="N63" i="1"/>
  <c r="O63" i="1" s="1"/>
  <c r="P63" i="1" s="1"/>
  <c r="N64" i="1"/>
  <c r="N65" i="1"/>
  <c r="O65" i="1" s="1"/>
  <c r="P65" i="1" s="1"/>
  <c r="N66" i="1"/>
  <c r="N67" i="1"/>
  <c r="O67" i="1" s="1"/>
  <c r="P67" i="1" s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L21" i="1"/>
  <c r="Q21" i="1" s="1"/>
  <c r="L22" i="1"/>
  <c r="Q22" i="1" s="1"/>
  <c r="L23" i="1"/>
  <c r="Q23" i="1" s="1"/>
  <c r="L24" i="1"/>
  <c r="O24" i="1" s="1"/>
  <c r="P24" i="1" s="1"/>
  <c r="L25" i="1"/>
  <c r="Q25" i="1"/>
  <c r="L26" i="1"/>
  <c r="Q26" i="1"/>
  <c r="L27" i="1"/>
  <c r="L28" i="1"/>
  <c r="O28" i="1" s="1"/>
  <c r="P28" i="1" s="1"/>
  <c r="L29" i="1"/>
  <c r="Q29" i="1"/>
  <c r="L30" i="1"/>
  <c r="Q30" i="1"/>
  <c r="L31" i="1"/>
  <c r="Q31" i="1"/>
  <c r="L32" i="1"/>
  <c r="Q32" i="1"/>
  <c r="L33" i="1"/>
  <c r="L34" i="1"/>
  <c r="Q34" i="1" s="1"/>
  <c r="L35" i="1"/>
  <c r="Q35" i="1" s="1"/>
  <c r="L36" i="1"/>
  <c r="Q36" i="1" s="1"/>
  <c r="L37" i="1"/>
  <c r="Q37" i="1" s="1"/>
  <c r="L38" i="1"/>
  <c r="Q38" i="1"/>
  <c r="L39" i="1"/>
  <c r="Q39" i="1"/>
  <c r="L40" i="1"/>
  <c r="Q40" i="1"/>
  <c r="L41" i="1"/>
  <c r="Q41" i="1"/>
  <c r="L42" i="1"/>
  <c r="Q42" i="1"/>
  <c r="L43" i="1"/>
  <c r="L44" i="1"/>
  <c r="Q44" i="1" s="1"/>
  <c r="L45" i="1"/>
  <c r="Q45" i="1" s="1"/>
  <c r="L46" i="1"/>
  <c r="Q46" i="1" s="1"/>
  <c r="L47" i="1"/>
  <c r="Q47" i="1" s="1"/>
  <c r="L48" i="1"/>
  <c r="Q48" i="1" s="1"/>
  <c r="L49" i="1"/>
  <c r="Q49" i="1" s="1"/>
  <c r="L50" i="1"/>
  <c r="O50" i="1" s="1"/>
  <c r="P50" i="1" s="1"/>
  <c r="L51" i="1"/>
  <c r="Q51" i="1" s="1"/>
  <c r="L52" i="1"/>
  <c r="O52" i="1" s="1"/>
  <c r="P52" i="1" s="1"/>
  <c r="L53" i="1"/>
  <c r="Q53" i="1" s="1"/>
  <c r="L54" i="1"/>
  <c r="Q54" i="1" s="1"/>
  <c r="L55" i="1"/>
  <c r="L56" i="1"/>
  <c r="Q56" i="1"/>
  <c r="L57" i="1"/>
  <c r="Q57" i="1"/>
  <c r="L58" i="1"/>
  <c r="L59" i="1"/>
  <c r="Q59" i="1" s="1"/>
  <c r="L60" i="1"/>
  <c r="Q60" i="1"/>
  <c r="L61" i="1"/>
  <c r="O61" i="1"/>
  <c r="P61" i="1" s="1"/>
  <c r="L62" i="1"/>
  <c r="Q62" i="1" s="1"/>
  <c r="L63" i="1"/>
  <c r="Q63" i="1" s="1"/>
  <c r="L64" i="1"/>
  <c r="Q64" i="1" s="1"/>
  <c r="L65" i="1"/>
  <c r="Q65" i="1" s="1"/>
  <c r="L66" i="1"/>
  <c r="Q66" i="1" s="1"/>
  <c r="L67" i="1"/>
  <c r="Q67" i="1" s="1"/>
  <c r="N20" i="1"/>
  <c r="M20" i="1"/>
  <c r="L20" i="1"/>
  <c r="Q20" i="1"/>
  <c r="O58" i="1"/>
  <c r="P58" i="1"/>
  <c r="O30" i="1"/>
  <c r="P30" i="1"/>
  <c r="Q58" i="1"/>
  <c r="Q28" i="1"/>
  <c r="O26" i="1"/>
  <c r="P26" i="1"/>
  <c r="O20" i="1"/>
  <c r="P20" i="1" s="1"/>
  <c r="Q55" i="1"/>
  <c r="O42" i="1"/>
  <c r="P42" i="1"/>
  <c r="O38" i="1"/>
  <c r="P38" i="1"/>
  <c r="O36" i="1"/>
  <c r="P36" i="1" s="1"/>
  <c r="Q33" i="1"/>
  <c r="O32" i="1"/>
  <c r="P32" i="1"/>
  <c r="O60" i="1"/>
  <c r="P60" i="1"/>
  <c r="Q61" i="1"/>
  <c r="Q43" i="1"/>
  <c r="Q27" i="1"/>
  <c r="O48" i="1"/>
  <c r="P48" i="1" s="1"/>
  <c r="O46" i="1" l="1"/>
  <c r="P46" i="1" s="1"/>
  <c r="O44" i="1"/>
  <c r="P44" i="1" s="1"/>
  <c r="Q24" i="1"/>
  <c r="O54" i="1"/>
  <c r="P54" i="1" s="1"/>
  <c r="O64" i="1"/>
  <c r="P64" i="1" s="1"/>
  <c r="Q52" i="1"/>
  <c r="C17" i="1" s="1"/>
  <c r="Q50" i="1"/>
  <c r="O34" i="1"/>
  <c r="P34" i="1" s="1"/>
  <c r="O22" i="1"/>
  <c r="P22" i="1" s="1"/>
  <c r="O62" i="1"/>
  <c r="P62" i="1" s="1"/>
  <c r="O66" i="1"/>
  <c r="P66" i="1" s="1"/>
</calcChain>
</file>

<file path=xl/sharedStrings.xml><?xml version="1.0" encoding="utf-8"?>
<sst xmlns="http://schemas.openxmlformats.org/spreadsheetml/2006/main" count="133" uniqueCount="80">
  <si>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</si>
  <si>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</si>
  <si>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</si>
  <si>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</si>
  <si>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</si>
  <si>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</si>
  <si>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</si>
  <si>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</si>
  <si>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</si>
  <si>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</si>
  <si>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</si>
  <si>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</si>
  <si>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</si>
  <si>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</si>
  <si>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</si>
  <si>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</si>
  <si>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</si>
  <si>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</si>
  <si>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</si>
  <si>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</si>
  <si>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</si>
  <si>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</si>
  <si>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</si>
  <si>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</si>
  <si>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>уп.</t>
  </si>
  <si>
    <t>Источник №6</t>
  </si>
  <si>
    <t>Источник №7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</si>
  <si>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</si>
  <si>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 xml:space="preserve">Бетагистин таблетки 24 мг №30
</t>
  </si>
  <si>
    <t xml:space="preserve">Глицин таблетки подъязычные 100мг №100
</t>
  </si>
  <si>
    <t xml:space="preserve">Прокаин  р-р для  инъекций 5 мг/мл, 200 мл- флаконы №1
</t>
  </si>
  <si>
    <t>Холина альфосцерат р-р для в/в и в/м введения250 мг/мл 4 мл- ампулы №5</t>
  </si>
  <si>
    <t xml:space="preserve">Гидроксизин  таблетки п/о 25 мг №25
</t>
  </si>
  <si>
    <t>шт.</t>
  </si>
  <si>
    <t xml:space="preserve">Хлорпротиксен таблетки  п/о 25мг №100
</t>
  </si>
  <si>
    <t xml:space="preserve">Неостигмина метилсульфат  р-р для инъекций, 0,5 мг/мл, 1 мл - ампулы №10
</t>
  </si>
  <si>
    <t>Неостигмина метилсульфат  таблетки 15 мг №20</t>
  </si>
  <si>
    <t>Хлорпромазин р-р для в/в и в/м введения, 25 мг/мл, 2 мл – ампулы № 10</t>
  </si>
  <si>
    <t xml:space="preserve">Эсциталопрам таблетки п/о 10 мг №56 
</t>
  </si>
  <si>
    <t>Пароксетин таблетки 20 мг №30</t>
  </si>
  <si>
    <t>Прамипексол таблетки 0,25 мг №30</t>
  </si>
  <si>
    <t>Прамипексол таблетки 1 мг №30</t>
  </si>
  <si>
    <t>Топирамат таблетки п/о 50 мг №30</t>
  </si>
  <si>
    <t>Карбамазепин таблетки 200 мг №1</t>
  </si>
  <si>
    <t>Хлопротиксен таблетки п/о 50 мг №30</t>
  </si>
  <si>
    <t>Леветирацетам таблетки п/о 1000 мг №30</t>
  </si>
  <si>
    <t>Агомелатин таблетки п/о 25 мг №28</t>
  </si>
  <si>
    <t>Этилметилгидроксипиридина сукцинат таблетки п/о 125мг №1</t>
  </si>
  <si>
    <t>КП вх.2757-06/22 от 14.06.2022</t>
  </si>
  <si>
    <t>КП вх.2758-06/22 от 14.06.2022</t>
  </si>
  <si>
    <t>КП вх.2759-06/22 от 14.06.2022</t>
  </si>
  <si>
    <t>Леводопа+Карбидопа таблетки 250 мг+25 мг №100</t>
  </si>
  <si>
    <t>Пиридостигмина бромид таблетки  60 мг №100</t>
  </si>
  <si>
    <t>Амантадин таблетки п/о 100 мг №30</t>
  </si>
  <si>
    <t>Урапидил р-р для в/в введ. 5мг/мл 5мл-ампулы №5</t>
  </si>
  <si>
    <t>Амантадин р-р для инфузий, 200 мг/500 мл, 500 мл - флаконы №2</t>
  </si>
  <si>
    <t>Лидокаин р-р для инъекций 20 мг/мл, 2 мл- ампулы №10</t>
  </si>
  <si>
    <t>Мемантин таблетки п/о 10 мг №30</t>
  </si>
  <si>
    <t>Вальпроевая кислота р-р для в/в введения 100 мг/мл 5мл- ампулы №5</t>
  </si>
  <si>
    <t xml:space="preserve"> Церебролизин® концентрат (комплекс пептидов, полученных из головного мозга свиньи) р-р для инъекций 5 мл- ампулы №5</t>
  </si>
  <si>
    <t>Пирибедил таблетки с контролируемым высвобождением  п/о 50мг №30</t>
  </si>
  <si>
    <t>Прокаин  р-р для  инъекций 5 мг/мл, 5 мл- ампулы №10</t>
  </si>
  <si>
    <t>Прокаин  р-р для  инъекций 5 мг/мл, 200 мл- флаконы №1</t>
  </si>
  <si>
    <t>Прокаин  р-р для  инъекций 5 мг/мл, 10 мл- ампулы №10</t>
  </si>
  <si>
    <t>Гидроксизин  таблетки п/о 25 мг №25</t>
  </si>
  <si>
    <t>Пропофол  эмульсия для в/в введения 10мг/мл, 20мл- ампулы №5</t>
  </si>
  <si>
    <t>Полипептиды коры головного мозга скота  лиоф.   для приготовления  р-ра для в/м введения 10 мг, флаконы №10</t>
  </si>
  <si>
    <t>Цитиколин  р-р для в/в и в/м введения 1 г, 4 мл- ампулы №5</t>
  </si>
  <si>
    <t>Бетагистин таблетки 24 мг №30</t>
  </si>
  <si>
    <t>Глицин таблетки подъязычные 100мг №100</t>
  </si>
  <si>
    <t>Леводопа+Бенсеразид таблетки 200 мг+50 мг №100</t>
  </si>
  <si>
    <t>Ламотриджин таблетки  25 мг №30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</si>
  <si>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</si>
  <si>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</si>
  <si>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</si>
  <si>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</si>
  <si>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123-22</t>
  </si>
  <si>
    <t>на поставку лекарственных препаратов для лечения нервной системы путем запроса котировок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</si>
  <si>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</si>
  <si>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551 551 (пятьсот пятьдесят одна тысяча пятьсот пятьдесят один) рубль 03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</si>
</sst>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right" indent="15"/>
    </xf>
    <xf numFmtId="0" fontId="6" fillId="0" borderId="0" xfId="0" applyFont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Alignment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zoomScale="85" zoomScaleNormal="85" zoomScalePageLayoutView="70" workbookViewId="0">
      <selection activeCell="A76" sqref="A76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7109375" style="3" customWidth="1"/>
    <col min="6" max="6" width="14.28515625" style="3" customWidth="1"/>
    <col min="7" max="7" width="13.85546875" style="3" customWidth="1"/>
    <col min="8" max="8" width="13.5703125" style="3" hidden="1" customWidth="1"/>
    <col min="9" max="9" width="13.140625" style="3" hidden="1" customWidth="1"/>
    <col min="10" max="10" width="13.42578125" style="3" hidden="1" customWidth="1"/>
    <col min="11" max="11" width="11.7109375" style="3" hidden="1" customWidth="1"/>
    <col min="12" max="12" width="13.7109375" style="3" customWidth="1"/>
    <col min="13" max="13" width="9.42578125" style="2" customWidth="1"/>
    <col min="14" max="14" width="12.5703125" style="2" customWidth="1"/>
    <col min="15" max="15" width="10.28515625" style="2" customWidth="1"/>
    <col min="16" max="16" width="14.28515625" style="2" customWidth="1"/>
    <col min="17" max="17" width="13.28515625" style="3" customWidth="1"/>
    <col min="18" max="16384" width="9.140625" style="1"/>
  </cols>
  <sheetData>
    <row r="1" spans="1:17" x14ac:dyDescent="0.25">
      <c r="A1" s="17"/>
      <c r="B1" s="17"/>
      <c r="C1" s="17"/>
      <c r="D1" s="17"/>
      <c r="E1" s="18"/>
      <c r="F1" s="18"/>
      <c r="G1" s="18"/>
      <c r="H1" s="18"/>
      <c r="I1" s="18"/>
      <c r="J1" s="18"/>
      <c r="K1" s="18"/>
      <c r="L1" s="18"/>
      <c r="M1" s="17"/>
      <c r="N1" s="17"/>
      <c r="O1" s="17"/>
      <c r="P1" s="17"/>
      <c r="Q1" s="39" t="s">
        <v>72</v>
      </c>
    </row>
    <row r="2" spans="1:17" x14ac:dyDescent="0.25">
      <c r="A2" s="17"/>
      <c r="B2" s="17"/>
      <c r="C2" s="17"/>
      <c r="D2" s="17"/>
      <c r="E2" s="18"/>
      <c r="F2" s="18"/>
      <c r="G2" s="18"/>
      <c r="H2" s="18"/>
      <c r="I2" s="18"/>
      <c r="J2" s="18"/>
      <c r="K2" s="18"/>
      <c r="L2" s="18"/>
      <c r="M2" s="17"/>
      <c r="N2" s="17"/>
      <c r="O2" s="17"/>
      <c r="P2" s="17"/>
      <c r="Q2" s="39" t="s">
        <v>73</v>
      </c>
    </row>
    <row r="3" spans="1:17" x14ac:dyDescent="0.25">
      <c r="A3" s="17"/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7"/>
      <c r="N3" s="17"/>
      <c r="O3" s="17"/>
      <c r="P3" s="17"/>
      <c r="Q3" s="39" t="s">
        <v>77</v>
      </c>
    </row>
    <row r="4" spans="1:17" x14ac:dyDescent="0.25">
      <c r="A4" s="17"/>
      <c r="B4" s="17"/>
      <c r="C4" s="17"/>
      <c r="D4" s="17"/>
      <c r="E4" s="18"/>
      <c r="F4" s="18"/>
      <c r="G4" s="18"/>
      <c r="H4" s="18"/>
      <c r="I4" s="18"/>
      <c r="J4" s="18"/>
      <c r="K4" s="18"/>
      <c r="L4" s="18"/>
      <c r="M4" s="17"/>
      <c r="N4" s="17"/>
      <c r="O4" s="17"/>
      <c r="P4" s="17"/>
      <c r="Q4" s="39" t="s">
        <v>74</v>
      </c>
    </row>
    <row r="5" spans="1:17" x14ac:dyDescent="0.25">
      <c r="A5" s="17"/>
      <c r="B5" s="17"/>
      <c r="C5" s="17"/>
      <c r="D5" s="17"/>
      <c r="E5" s="18"/>
      <c r="F5" s="18"/>
      <c r="G5" s="18"/>
      <c r="H5" s="18"/>
      <c r="I5" s="18"/>
      <c r="J5" s="18"/>
      <c r="K5" s="18"/>
      <c r="L5" s="18"/>
      <c r="M5" s="17"/>
      <c r="N5" s="17"/>
      <c r="O5" s="17"/>
      <c r="P5" s="17"/>
      <c r="Q5" s="39" t="s">
        <v>75</v>
      </c>
    </row>
    <row r="6" spans="1:17" x14ac:dyDescent="0.25">
      <c r="A6" s="17"/>
      <c r="B6" s="17"/>
      <c r="C6" s="17"/>
      <c r="D6" s="17"/>
      <c r="E6" s="18"/>
      <c r="F6" s="18"/>
      <c r="G6" s="18"/>
      <c r="H6" s="18"/>
      <c r="I6" s="18"/>
      <c r="J6" s="18"/>
      <c r="K6" s="18"/>
      <c r="L6" s="18"/>
      <c r="M6" s="17"/>
      <c r="N6" s="17"/>
      <c r="O6" s="17"/>
      <c r="P6" s="17"/>
      <c r="Q6" s="39" t="s">
        <v>76</v>
      </c>
    </row>
    <row r="7" spans="1:17" x14ac:dyDescent="0.25">
      <c r="A7" s="17"/>
      <c r="B7" s="17"/>
      <c r="C7" s="17"/>
      <c r="D7" s="17"/>
      <c r="E7" s="18"/>
      <c r="F7" s="18"/>
      <c r="G7" s="18"/>
      <c r="H7" s="18"/>
      <c r="I7" s="18"/>
      <c r="J7" s="18"/>
      <c r="K7" s="18"/>
      <c r="L7" s="18"/>
      <c r="M7" s="17"/>
      <c r="N7" s="17"/>
      <c r="O7" s="17"/>
      <c r="P7" s="17"/>
      <c r="Q7" s="18"/>
    </row>
    <row r="8" spans="1:17" s="5" customFormat="1" x14ac:dyDescent="0.2">
      <c r="A8" s="17"/>
      <c r="B8" s="17"/>
      <c r="C8" s="17"/>
      <c r="D8" s="17"/>
      <c r="E8" s="18"/>
      <c r="F8" s="18"/>
      <c r="G8" s="18"/>
      <c r="H8" s="18"/>
      <c r="I8" s="18"/>
      <c r="J8" s="18"/>
      <c r="K8" s="18"/>
      <c r="L8" s="18"/>
      <c r="M8" s="17"/>
      <c r="N8" s="17"/>
      <c r="O8" s="17"/>
      <c r="P8" s="17"/>
      <c r="Q8" s="19" t="s">
        <v>16</v>
      </c>
    </row>
    <row r="9" spans="1:17" s="5" customFormat="1" x14ac:dyDescent="0.2">
      <c r="A9" s="17"/>
      <c r="B9" s="17"/>
      <c r="C9" s="17"/>
      <c r="D9" s="17"/>
      <c r="E9" s="18"/>
      <c r="F9" s="18"/>
      <c r="G9" s="18"/>
      <c r="H9" s="18"/>
      <c r="I9" s="18"/>
      <c r="J9" s="18"/>
      <c r="K9" s="18"/>
      <c r="L9" s="18"/>
      <c r="M9" s="17"/>
      <c r="N9" s="17"/>
      <c r="O9" s="17"/>
      <c r="P9" s="17"/>
      <c r="Q9" s="20" t="s">
        <v>21</v>
      </c>
    </row>
    <row r="10" spans="1:17" s="5" customFormat="1" x14ac:dyDescent="0.2">
      <c r="A10" s="17"/>
      <c r="B10" s="17"/>
      <c r="C10" s="17"/>
      <c r="D10" s="17"/>
      <c r="E10" s="18"/>
      <c r="F10" s="18"/>
      <c r="G10" s="18"/>
      <c r="H10" s="18"/>
      <c r="I10" s="18"/>
      <c r="J10" s="18"/>
      <c r="K10" s="18"/>
      <c r="L10" s="18"/>
      <c r="M10" s="17"/>
      <c r="N10" s="17"/>
      <c r="O10" s="17"/>
      <c r="P10" s="17"/>
      <c r="Q10" s="20" t="s">
        <v>17</v>
      </c>
    </row>
    <row r="11" spans="1:17" s="5" customFormat="1" x14ac:dyDescent="0.25">
      <c r="A11" s="17"/>
      <c r="B11" s="17"/>
      <c r="C11" s="17"/>
      <c r="D11" s="17"/>
      <c r="E11" s="18"/>
      <c r="F11" s="18"/>
      <c r="G11" s="18"/>
      <c r="H11" s="18"/>
      <c r="I11" s="18"/>
      <c r="J11" s="18"/>
      <c r="K11" s="18"/>
      <c r="L11" s="18"/>
      <c r="M11" s="17"/>
      <c r="N11" s="17"/>
      <c r="O11" s="17"/>
      <c r="P11" s="17"/>
      <c r="Q11" s="18"/>
    </row>
    <row r="12" spans="1:17" s="5" customFormat="1" ht="28.9" customHeight="1" x14ac:dyDescent="0.25">
      <c r="A12" s="17"/>
      <c r="B12" s="17"/>
      <c r="C12" s="17"/>
      <c r="D12" s="17"/>
      <c r="E12" s="18"/>
      <c r="F12" s="18"/>
      <c r="G12" s="18"/>
      <c r="H12" s="18"/>
      <c r="I12" s="18"/>
      <c r="J12" s="18"/>
      <c r="K12" s="18"/>
      <c r="L12" s="18"/>
      <c r="M12" s="17"/>
      <c r="N12" s="21" t="s">
        <v>20</v>
      </c>
      <c r="O12" s="21"/>
      <c r="P12" s="17"/>
      <c r="Q12" s="18" t="s">
        <v>18</v>
      </c>
    </row>
    <row r="13" spans="1:17" x14ac:dyDescent="0.25">
      <c r="A13" s="17"/>
      <c r="B13" s="17"/>
      <c r="C13" s="17"/>
      <c r="D13" s="17"/>
      <c r="E13" s="18"/>
      <c r="F13" s="18"/>
      <c r="G13" s="18"/>
      <c r="H13" s="18"/>
      <c r="I13" s="18"/>
      <c r="J13" s="18"/>
      <c r="K13" s="18"/>
      <c r="L13" s="18"/>
      <c r="M13" s="17"/>
      <c r="N13" s="17"/>
      <c r="O13" s="17"/>
      <c r="P13" s="17"/>
      <c r="Q13" s="18"/>
    </row>
    <row r="14" spans="1:17" x14ac:dyDescent="0.25">
      <c r="A14" s="17"/>
      <c r="B14" s="21" t="s">
        <v>19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8"/>
    </row>
    <row r="15" spans="1:17" hidden="1" x14ac:dyDescent="0.2">
      <c r="A15" s="17"/>
      <c r="B15" s="17"/>
      <c r="C15" s="17"/>
      <c r="D15" s="22"/>
      <c r="E15" s="22"/>
      <c r="F15" s="22"/>
      <c r="G15" s="22"/>
      <c r="H15" s="22"/>
      <c r="I15" s="22"/>
      <c r="J15" s="22"/>
      <c r="K15" s="22"/>
      <c r="L15" s="22"/>
      <c r="M15" s="17"/>
      <c r="N15" s="17"/>
      <c r="O15" s="17"/>
      <c r="P15" s="17"/>
      <c r="Q15" s="18"/>
    </row>
    <row r="16" spans="1:17" x14ac:dyDescent="0.25">
      <c r="A16" s="17"/>
      <c r="B16" s="17"/>
      <c r="C16" s="17"/>
      <c r="D16" s="17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17"/>
      <c r="Q16" s="18"/>
    </row>
    <row r="17" spans="1:17" s="4" customFormat="1" ht="51" customHeight="1" x14ac:dyDescent="0.25">
      <c r="A17" s="23" t="s">
        <v>14</v>
      </c>
      <c r="B17" s="24"/>
      <c r="C17" s="25">
        <f>SUMIF(Q20:Q56,"&gt;0")</f>
        <v>551551.02999999991</v>
      </c>
      <c r="D17" s="24"/>
      <c r="E17" s="26" t="s">
        <v>48</v>
      </c>
      <c r="F17" s="26" t="s">
        <v>49</v>
      </c>
      <c r="G17" s="26" t="s">
        <v>50</v>
      </c>
      <c r="H17" s="26"/>
      <c r="I17" s="26"/>
      <c r="J17" s="26"/>
      <c r="K17" s="26"/>
      <c r="L17" s="27"/>
      <c r="M17" s="28"/>
      <c r="N17" s="28"/>
      <c r="O17" s="28"/>
      <c r="P17" s="28"/>
      <c r="Q17" s="27"/>
    </row>
    <row r="18" spans="1:17" s="4" customFormat="1" ht="30" customHeight="1" x14ac:dyDescent="0.25">
      <c r="A18" s="29" t="s">
        <v>0</v>
      </c>
      <c r="B18" s="29" t="s">
        <v>1</v>
      </c>
      <c r="C18" s="29" t="s">
        <v>2</v>
      </c>
      <c r="D18" s="29"/>
      <c r="E18" s="27" t="s">
        <v>5</v>
      </c>
      <c r="F18" s="27" t="s">
        <v>7</v>
      </c>
      <c r="G18" s="27" t="s">
        <v>8</v>
      </c>
      <c r="H18" s="27" t="s">
        <v>22</v>
      </c>
      <c r="I18" s="27" t="s">
        <v>23</v>
      </c>
      <c r="J18" s="27" t="s">
        <v>25</v>
      </c>
      <c r="K18" s="27" t="s">
        <v>26</v>
      </c>
      <c r="L18" s="30" t="s">
        <v>15</v>
      </c>
      <c r="M18" s="29" t="s">
        <v>11</v>
      </c>
      <c r="N18" s="29" t="s">
        <v>12</v>
      </c>
      <c r="O18" s="29" t="s">
        <v>13</v>
      </c>
      <c r="P18" s="29" t="s">
        <v>9</v>
      </c>
      <c r="Q18" s="31" t="s">
        <v>10</v>
      </c>
    </row>
    <row r="19" spans="1:17" s="4" customFormat="1" ht="25.5" x14ac:dyDescent="0.25">
      <c r="A19" s="29"/>
      <c r="B19" s="29"/>
      <c r="C19" s="28" t="s">
        <v>3</v>
      </c>
      <c r="D19" s="28" t="s">
        <v>4</v>
      </c>
      <c r="E19" s="27" t="s">
        <v>6</v>
      </c>
      <c r="F19" s="27" t="s">
        <v>6</v>
      </c>
      <c r="G19" s="27" t="s">
        <v>6</v>
      </c>
      <c r="H19" s="27" t="s">
        <v>6</v>
      </c>
      <c r="I19" s="27" t="s">
        <v>6</v>
      </c>
      <c r="J19" s="27" t="s">
        <v>6</v>
      </c>
      <c r="K19" s="27" t="s">
        <v>6</v>
      </c>
      <c r="L19" s="32"/>
      <c r="M19" s="29"/>
      <c r="N19" s="29"/>
      <c r="O19" s="29"/>
      <c r="P19" s="29"/>
      <c r="Q19" s="31"/>
    </row>
    <row r="20" spans="1:17" s="4" customFormat="1" ht="35.25" customHeight="1" x14ac:dyDescent="0.25">
      <c r="A20" s="28">
        <v>1</v>
      </c>
      <c r="B20" s="33" t="s">
        <v>39</v>
      </c>
      <c r="C20" s="28" t="s">
        <v>24</v>
      </c>
      <c r="D20" s="28">
        <v>20</v>
      </c>
      <c r="E20" s="27">
        <v>314.14</v>
      </c>
      <c r="F20" s="27">
        <v>313.51</v>
      </c>
      <c r="G20" s="27">
        <v>315.70999999999998</v>
      </c>
      <c r="H20" s="27"/>
      <c r="I20" s="27"/>
      <c r="J20" s="27"/>
      <c r="K20" s="27"/>
      <c r="L20" s="27">
        <f t="shared" ref="L20:L67" si="0">AVERAGE(E20:K20)</f>
        <v>314.45333333333332</v>
      </c>
      <c r="M20" s="28">
        <f t="shared" ref="M20:M67" si="1">COUNT(E20:K20)</f>
        <v>3</v>
      </c>
      <c r="N20" s="28">
        <f t="shared" ref="N20:N67" si="2">STDEV(E20:K20)</f>
        <v>1.1329754336848263</v>
      </c>
      <c r="O20" s="28">
        <f t="shared" ref="O20:O67" si="3">N20/L20*100</f>
        <v>0.36030002343267464</v>
      </c>
      <c r="P20" s="28" t="str">
        <f t="shared" ref="P20:P67" si="4">IF(O20&lt;33,"ОДНОРОДНЫЕ","НЕОДНОРОДНЫЕ")</f>
        <v>ОДНОРОДНЫЕ</v>
      </c>
      <c r="Q20" s="27">
        <f t="shared" ref="Q20:Q67" si="5">D20*L20</f>
        <v>6289.0666666666666</v>
      </c>
    </row>
    <row r="21" spans="1:17" s="4" customFormat="1" ht="32.25" customHeight="1" x14ac:dyDescent="0.25">
      <c r="A21" s="28">
        <v>2</v>
      </c>
      <c r="B21" s="37" t="s">
        <v>51</v>
      </c>
      <c r="C21" s="28" t="s">
        <v>24</v>
      </c>
      <c r="D21" s="28">
        <v>3</v>
      </c>
      <c r="E21" s="27">
        <v>1447.59</v>
      </c>
      <c r="F21" s="27">
        <v>1444.7</v>
      </c>
      <c r="G21" s="27">
        <v>1454.83</v>
      </c>
      <c r="H21" s="27"/>
      <c r="I21" s="27"/>
      <c r="J21" s="27"/>
      <c r="K21" s="27"/>
      <c r="L21" s="27">
        <f t="shared" si="0"/>
        <v>1449.04</v>
      </c>
      <c r="M21" s="28">
        <f t="shared" si="1"/>
        <v>3</v>
      </c>
      <c r="N21" s="28">
        <f t="shared" si="2"/>
        <v>5.2183426487726443</v>
      </c>
      <c r="O21" s="28">
        <f t="shared" si="3"/>
        <v>0.36012412692352486</v>
      </c>
      <c r="P21" s="28" t="str">
        <f t="shared" si="4"/>
        <v>ОДНОРОДНЫЕ</v>
      </c>
      <c r="Q21" s="27">
        <f t="shared" si="5"/>
        <v>4347.12</v>
      </c>
    </row>
    <row r="22" spans="1:17" s="4" customFormat="1" ht="36" customHeight="1" x14ac:dyDescent="0.25">
      <c r="A22" s="28">
        <v>3</v>
      </c>
      <c r="B22" s="28" t="s">
        <v>52</v>
      </c>
      <c r="C22" s="28" t="s">
        <v>24</v>
      </c>
      <c r="D22" s="28">
        <v>2</v>
      </c>
      <c r="E22" s="27">
        <v>831.09</v>
      </c>
      <c r="F22" s="27">
        <v>829.43</v>
      </c>
      <c r="G22" s="27">
        <v>835.25</v>
      </c>
      <c r="H22" s="27"/>
      <c r="I22" s="27"/>
      <c r="J22" s="27"/>
      <c r="K22" s="27"/>
      <c r="L22" s="27">
        <f t="shared" si="0"/>
        <v>831.92333333333329</v>
      </c>
      <c r="M22" s="28">
        <f t="shared" si="1"/>
        <v>3</v>
      </c>
      <c r="N22" s="28">
        <f t="shared" si="2"/>
        <v>2.9981549882108216</v>
      </c>
      <c r="O22" s="28">
        <f t="shared" si="3"/>
        <v>0.36038837571701177</v>
      </c>
      <c r="P22" s="28" t="str">
        <f t="shared" si="4"/>
        <v>ОДНОРОДНЫЕ</v>
      </c>
      <c r="Q22" s="27">
        <f t="shared" si="5"/>
        <v>1663.8466666666666</v>
      </c>
    </row>
    <row r="23" spans="1:17" s="4" customFormat="1" ht="31.5" customHeight="1" x14ac:dyDescent="0.25">
      <c r="A23" s="28">
        <v>4</v>
      </c>
      <c r="B23" s="28" t="s">
        <v>53</v>
      </c>
      <c r="C23" s="28" t="s">
        <v>24</v>
      </c>
      <c r="D23" s="28">
        <v>4</v>
      </c>
      <c r="E23" s="27">
        <v>241.84</v>
      </c>
      <c r="F23" s="27">
        <v>241.36</v>
      </c>
      <c r="G23" s="27">
        <v>243.05</v>
      </c>
      <c r="H23" s="27"/>
      <c r="I23" s="27"/>
      <c r="J23" s="27"/>
      <c r="K23" s="27"/>
      <c r="L23" s="27">
        <f t="shared" si="0"/>
        <v>242.08333333333334</v>
      </c>
      <c r="M23" s="28">
        <f t="shared" si="1"/>
        <v>3</v>
      </c>
      <c r="N23" s="28">
        <f t="shared" si="2"/>
        <v>0.87088078020664439</v>
      </c>
      <c r="O23" s="28">
        <f t="shared" si="3"/>
        <v>0.35974421213355362</v>
      </c>
      <c r="P23" s="28" t="str">
        <f t="shared" si="4"/>
        <v>ОДНОРОДНЫЕ</v>
      </c>
      <c r="Q23" s="27">
        <f t="shared" si="5"/>
        <v>968.33333333333337</v>
      </c>
    </row>
    <row r="24" spans="1:17" s="4" customFormat="1" ht="44.25" customHeight="1" x14ac:dyDescent="0.25">
      <c r="A24" s="28">
        <v>5</v>
      </c>
      <c r="B24" s="28" t="s">
        <v>54</v>
      </c>
      <c r="C24" s="28" t="s">
        <v>24</v>
      </c>
      <c r="D24" s="28">
        <v>3</v>
      </c>
      <c r="E24" s="27">
        <v>626.45000000000005</v>
      </c>
      <c r="F24" s="27">
        <v>625.20000000000005</v>
      </c>
      <c r="G24" s="27">
        <v>629.58000000000004</v>
      </c>
      <c r="H24" s="27"/>
      <c r="I24" s="27"/>
      <c r="J24" s="27"/>
      <c r="K24" s="27"/>
      <c r="L24" s="27">
        <f t="shared" si="0"/>
        <v>627.07666666666671</v>
      </c>
      <c r="M24" s="28">
        <f t="shared" si="1"/>
        <v>3</v>
      </c>
      <c r="N24" s="28">
        <f t="shared" si="2"/>
        <v>2.2562431902020941</v>
      </c>
      <c r="O24" s="28">
        <f t="shared" si="3"/>
        <v>0.35980340365645253</v>
      </c>
      <c r="P24" s="28" t="str">
        <f t="shared" si="4"/>
        <v>ОДНОРОДНЫЕ</v>
      </c>
      <c r="Q24" s="27">
        <f t="shared" si="5"/>
        <v>1881.23</v>
      </c>
    </row>
    <row r="25" spans="1:17" s="4" customFormat="1" ht="45" customHeight="1" x14ac:dyDescent="0.25">
      <c r="A25" s="28">
        <v>6</v>
      </c>
      <c r="B25" s="28" t="s">
        <v>55</v>
      </c>
      <c r="C25" s="28" t="s">
        <v>24</v>
      </c>
      <c r="D25" s="28">
        <v>10</v>
      </c>
      <c r="E25" s="27">
        <v>1430.4</v>
      </c>
      <c r="F25" s="27">
        <v>1427.54</v>
      </c>
      <c r="G25" s="27">
        <v>1432</v>
      </c>
      <c r="H25" s="27"/>
      <c r="I25" s="27"/>
      <c r="J25" s="27"/>
      <c r="K25" s="27"/>
      <c r="L25" s="27">
        <f t="shared" si="0"/>
        <v>1429.9800000000002</v>
      </c>
      <c r="M25" s="28">
        <f t="shared" si="1"/>
        <v>3</v>
      </c>
      <c r="N25" s="28">
        <f t="shared" si="2"/>
        <v>2.2594689641595274</v>
      </c>
      <c r="O25" s="28">
        <f t="shared" si="3"/>
        <v>0.15800703255706561</v>
      </c>
      <c r="P25" s="28" t="str">
        <f t="shared" si="4"/>
        <v>ОДНОРОДНЫЕ</v>
      </c>
      <c r="Q25" s="27">
        <f t="shared" si="5"/>
        <v>14299.800000000003</v>
      </c>
    </row>
    <row r="26" spans="1:17" s="4" customFormat="1" ht="39" customHeight="1" x14ac:dyDescent="0.25">
      <c r="A26" s="28">
        <v>7</v>
      </c>
      <c r="B26" s="34" t="s">
        <v>40</v>
      </c>
      <c r="C26" s="28" t="s">
        <v>24</v>
      </c>
      <c r="D26" s="28">
        <v>8</v>
      </c>
      <c r="E26" s="27">
        <v>263.93</v>
      </c>
      <c r="F26" s="27">
        <v>263.39999999999998</v>
      </c>
      <c r="G26" s="27">
        <v>265.25</v>
      </c>
      <c r="H26" s="27"/>
      <c r="I26" s="27"/>
      <c r="J26" s="27"/>
      <c r="K26" s="27"/>
      <c r="L26" s="27">
        <f t="shared" si="0"/>
        <v>264.19333333333333</v>
      </c>
      <c r="M26" s="28">
        <f t="shared" si="1"/>
        <v>3</v>
      </c>
      <c r="N26" s="28">
        <f t="shared" si="2"/>
        <v>0.95269792344339121</v>
      </c>
      <c r="O26" s="28">
        <f t="shared" si="3"/>
        <v>0.36060634514246809</v>
      </c>
      <c r="P26" s="28" t="str">
        <f t="shared" si="4"/>
        <v>ОДНОРОДНЫЕ</v>
      </c>
      <c r="Q26" s="27">
        <f t="shared" si="5"/>
        <v>2113.5466666666666</v>
      </c>
    </row>
    <row r="27" spans="1:17" s="5" customFormat="1" ht="38.25" customHeight="1" x14ac:dyDescent="0.25">
      <c r="A27" s="35">
        <v>8</v>
      </c>
      <c r="B27" s="28" t="s">
        <v>41</v>
      </c>
      <c r="C27" s="36" t="s">
        <v>24</v>
      </c>
      <c r="D27" s="28">
        <v>5</v>
      </c>
      <c r="E27" s="27">
        <v>1048.26</v>
      </c>
      <c r="F27" s="27">
        <v>1046.17</v>
      </c>
      <c r="G27" s="27">
        <v>1053.5</v>
      </c>
      <c r="H27" s="27"/>
      <c r="I27" s="27"/>
      <c r="J27" s="27"/>
      <c r="K27" s="27"/>
      <c r="L27" s="27">
        <f t="shared" si="0"/>
        <v>1049.3100000000002</v>
      </c>
      <c r="M27" s="28">
        <f t="shared" si="1"/>
        <v>3</v>
      </c>
      <c r="N27" s="28">
        <f t="shared" si="2"/>
        <v>3.7761223497127023</v>
      </c>
      <c r="O27" s="28">
        <f t="shared" si="3"/>
        <v>0.35986718412220431</v>
      </c>
      <c r="P27" s="28" t="str">
        <f t="shared" si="4"/>
        <v>ОДНОРОДНЫЕ</v>
      </c>
      <c r="Q27" s="27">
        <f t="shared" si="5"/>
        <v>5246.5500000000011</v>
      </c>
    </row>
    <row r="28" spans="1:17" s="5" customFormat="1" ht="36" customHeight="1" x14ac:dyDescent="0.25">
      <c r="A28" s="28">
        <v>9</v>
      </c>
      <c r="B28" s="28" t="s">
        <v>56</v>
      </c>
      <c r="C28" s="28" t="s">
        <v>24</v>
      </c>
      <c r="D28" s="28">
        <v>250</v>
      </c>
      <c r="E28" s="27">
        <v>41.31</v>
      </c>
      <c r="F28" s="27">
        <v>41.23</v>
      </c>
      <c r="G28" s="27">
        <v>41.52</v>
      </c>
      <c r="H28" s="27"/>
      <c r="I28" s="27"/>
      <c r="J28" s="27"/>
      <c r="K28" s="27"/>
      <c r="L28" s="27">
        <f t="shared" si="0"/>
        <v>41.353333333333332</v>
      </c>
      <c r="M28" s="28">
        <f t="shared" si="1"/>
        <v>3</v>
      </c>
      <c r="N28" s="28">
        <f t="shared" si="2"/>
        <v>0.14977761292440919</v>
      </c>
      <c r="O28" s="28">
        <f t="shared" si="3"/>
        <v>0.36218993936258875</v>
      </c>
      <c r="P28" s="28" t="str">
        <f t="shared" si="4"/>
        <v>ОДНОРОДНЫЕ</v>
      </c>
      <c r="Q28" s="27">
        <f t="shared" si="5"/>
        <v>10338.333333333332</v>
      </c>
    </row>
    <row r="29" spans="1:17" s="5" customFormat="1" ht="33" customHeight="1" x14ac:dyDescent="0.25">
      <c r="A29" s="28">
        <v>10</v>
      </c>
      <c r="B29" s="28" t="s">
        <v>57</v>
      </c>
      <c r="C29" s="28" t="s">
        <v>24</v>
      </c>
      <c r="D29" s="28">
        <v>3</v>
      </c>
      <c r="E29" s="27">
        <v>435.35</v>
      </c>
      <c r="F29" s="27">
        <v>434.48</v>
      </c>
      <c r="G29" s="27">
        <v>437.53</v>
      </c>
      <c r="H29" s="27"/>
      <c r="I29" s="27"/>
      <c r="J29" s="27"/>
      <c r="K29" s="27"/>
      <c r="L29" s="27">
        <f t="shared" si="0"/>
        <v>435.78666666666669</v>
      </c>
      <c r="M29" s="28">
        <f t="shared" si="1"/>
        <v>3</v>
      </c>
      <c r="N29" s="28">
        <f t="shared" si="2"/>
        <v>1.5711885098018163</v>
      </c>
      <c r="O29" s="28">
        <f t="shared" si="3"/>
        <v>0.36054074848591428</v>
      </c>
      <c r="P29" s="28" t="str">
        <f t="shared" si="4"/>
        <v>ОДНОРОДНЫЕ</v>
      </c>
      <c r="Q29" s="27">
        <f t="shared" si="5"/>
        <v>1307.3600000000001</v>
      </c>
    </row>
    <row r="30" spans="1:17" s="5" customFormat="1" ht="57" customHeight="1" x14ac:dyDescent="0.25">
      <c r="A30" s="28">
        <v>11</v>
      </c>
      <c r="B30" s="28" t="s">
        <v>58</v>
      </c>
      <c r="C30" s="28" t="s">
        <v>24</v>
      </c>
      <c r="D30" s="28">
        <v>20</v>
      </c>
      <c r="E30" s="27">
        <v>1120.3399999999999</v>
      </c>
      <c r="F30" s="27">
        <v>1118.0999999999999</v>
      </c>
      <c r="G30" s="27">
        <v>1125.94</v>
      </c>
      <c r="H30" s="27"/>
      <c r="I30" s="27"/>
      <c r="J30" s="27"/>
      <c r="K30" s="27"/>
      <c r="L30" s="27">
        <f t="shared" si="0"/>
        <v>1121.4599999999998</v>
      </c>
      <c r="M30" s="28">
        <f t="shared" si="1"/>
        <v>3</v>
      </c>
      <c r="N30" s="28">
        <f t="shared" si="2"/>
        <v>4.0382174285197472</v>
      </c>
      <c r="O30" s="28">
        <f t="shared" si="3"/>
        <v>0.36008573007684164</v>
      </c>
      <c r="P30" s="28" t="str">
        <f t="shared" si="4"/>
        <v>ОДНОРОДНЫЕ</v>
      </c>
      <c r="Q30" s="27">
        <f t="shared" si="5"/>
        <v>22429.199999999997</v>
      </c>
    </row>
    <row r="31" spans="1:17" s="8" customFormat="1" ht="32.25" customHeight="1" x14ac:dyDescent="0.25">
      <c r="A31" s="28">
        <v>12</v>
      </c>
      <c r="B31" s="28" t="s">
        <v>42</v>
      </c>
      <c r="C31" s="28" t="s">
        <v>24</v>
      </c>
      <c r="D31" s="28">
        <v>3</v>
      </c>
      <c r="E31" s="27">
        <v>510.14</v>
      </c>
      <c r="F31" s="27">
        <v>509.12</v>
      </c>
      <c r="G31" s="27">
        <v>512.69000000000005</v>
      </c>
      <c r="H31" s="27"/>
      <c r="I31" s="27"/>
      <c r="J31" s="27"/>
      <c r="K31" s="27"/>
      <c r="L31" s="27">
        <f t="shared" si="0"/>
        <v>510.65000000000003</v>
      </c>
      <c r="M31" s="28">
        <f t="shared" si="1"/>
        <v>3</v>
      </c>
      <c r="N31" s="28">
        <f t="shared" si="2"/>
        <v>1.8388311504866648</v>
      </c>
      <c r="O31" s="28">
        <f t="shared" si="3"/>
        <v>0.36009618143281397</v>
      </c>
      <c r="P31" s="28" t="str">
        <f t="shared" si="4"/>
        <v>ОДНОРОДНЫЕ</v>
      </c>
      <c r="Q31" s="27">
        <f t="shared" si="5"/>
        <v>1531.95</v>
      </c>
    </row>
    <row r="32" spans="1:17" ht="36.75" customHeight="1" x14ac:dyDescent="0.25">
      <c r="A32" s="28">
        <v>13</v>
      </c>
      <c r="B32" s="28" t="s">
        <v>43</v>
      </c>
      <c r="C32" s="28" t="s">
        <v>33</v>
      </c>
      <c r="D32" s="28">
        <v>400</v>
      </c>
      <c r="E32" s="27">
        <v>3.0409999999999999</v>
      </c>
      <c r="F32" s="27">
        <v>3.0350000000000001</v>
      </c>
      <c r="G32" s="27">
        <v>3.056</v>
      </c>
      <c r="H32" s="27"/>
      <c r="I32" s="27"/>
      <c r="J32" s="27"/>
      <c r="K32" s="27"/>
      <c r="L32" s="27">
        <f t="shared" si="0"/>
        <v>3.0440000000000005</v>
      </c>
      <c r="M32" s="28">
        <f t="shared" si="1"/>
        <v>3</v>
      </c>
      <c r="N32" s="28">
        <f t="shared" si="2"/>
        <v>1.0816653826391947E-2</v>
      </c>
      <c r="O32" s="28">
        <f t="shared" si="3"/>
        <v>0.35534342399447916</v>
      </c>
      <c r="P32" s="28" t="str">
        <f t="shared" si="4"/>
        <v>ОДНОРОДНЫЕ</v>
      </c>
      <c r="Q32" s="27">
        <f t="shared" si="5"/>
        <v>1217.6000000000001</v>
      </c>
    </row>
    <row r="33" spans="1:17" ht="78.75" customHeight="1" x14ac:dyDescent="0.25">
      <c r="A33" s="28">
        <v>14</v>
      </c>
      <c r="B33" s="28" t="s">
        <v>59</v>
      </c>
      <c r="C33" s="28" t="s">
        <v>24</v>
      </c>
      <c r="D33" s="28">
        <v>2</v>
      </c>
      <c r="E33" s="27">
        <v>1095.93</v>
      </c>
      <c r="F33" s="27">
        <v>1093.74</v>
      </c>
      <c r="G33" s="27">
        <v>1101.4100000000001</v>
      </c>
      <c r="H33" s="27"/>
      <c r="I33" s="27"/>
      <c r="J33" s="27"/>
      <c r="K33" s="27"/>
      <c r="L33" s="27">
        <f t="shared" si="0"/>
        <v>1097.0266666666666</v>
      </c>
      <c r="M33" s="28">
        <f t="shared" si="1"/>
        <v>3</v>
      </c>
      <c r="N33" s="28">
        <f t="shared" si="2"/>
        <v>3.9508522287392109</v>
      </c>
      <c r="O33" s="28">
        <f t="shared" si="3"/>
        <v>0.36014185878853239</v>
      </c>
      <c r="P33" s="28" t="str">
        <f t="shared" si="4"/>
        <v>ОДНОРОДНЫЕ</v>
      </c>
      <c r="Q33" s="27">
        <f t="shared" si="5"/>
        <v>2194.0533333333333</v>
      </c>
    </row>
    <row r="34" spans="1:17" hidden="1" x14ac:dyDescent="0.25">
      <c r="A34" s="28"/>
      <c r="B34" s="28"/>
      <c r="C34" s="28" t="s">
        <v>24</v>
      </c>
      <c r="D34" s="28"/>
      <c r="E34" s="27"/>
      <c r="F34" s="27"/>
      <c r="G34" s="27"/>
      <c r="H34" s="27"/>
      <c r="I34" s="27"/>
      <c r="J34" s="27"/>
      <c r="K34" s="27"/>
      <c r="L34" s="27" t="e">
        <f t="shared" si="0"/>
        <v>#DIV/0!</v>
      </c>
      <c r="M34" s="28">
        <f t="shared" si="1"/>
        <v>0</v>
      </c>
      <c r="N34" s="28" t="e">
        <f t="shared" si="2"/>
        <v>#DIV/0!</v>
      </c>
      <c r="O34" s="28" t="e">
        <f t="shared" si="3"/>
        <v>#DIV/0!</v>
      </c>
      <c r="P34" s="28" t="e">
        <f t="shared" si="4"/>
        <v>#DIV/0!</v>
      </c>
      <c r="Q34" s="27" t="e">
        <f t="shared" si="5"/>
        <v>#DIV/0!</v>
      </c>
    </row>
    <row r="35" spans="1:17" hidden="1" x14ac:dyDescent="0.25">
      <c r="A35" s="28"/>
      <c r="B35" s="28"/>
      <c r="C35" s="28" t="s">
        <v>24</v>
      </c>
      <c r="D35" s="28"/>
      <c r="E35" s="27"/>
      <c r="F35" s="27"/>
      <c r="G35" s="27"/>
      <c r="H35" s="27"/>
      <c r="I35" s="27"/>
      <c r="J35" s="27"/>
      <c r="K35" s="27"/>
      <c r="L35" s="27" t="e">
        <f t="shared" si="0"/>
        <v>#DIV/0!</v>
      </c>
      <c r="M35" s="28">
        <f t="shared" si="1"/>
        <v>0</v>
      </c>
      <c r="N35" s="28" t="e">
        <f t="shared" si="2"/>
        <v>#DIV/0!</v>
      </c>
      <c r="O35" s="28" t="e">
        <f t="shared" si="3"/>
        <v>#DIV/0!</v>
      </c>
      <c r="P35" s="28" t="e">
        <f t="shared" si="4"/>
        <v>#DIV/0!</v>
      </c>
      <c r="Q35" s="27" t="e">
        <f t="shared" si="5"/>
        <v>#DIV/0!</v>
      </c>
    </row>
    <row r="36" spans="1:17" s="4" customFormat="1" ht="36.75" customHeight="1" x14ac:dyDescent="0.25">
      <c r="A36" s="28">
        <v>15</v>
      </c>
      <c r="B36" s="37" t="s">
        <v>44</v>
      </c>
      <c r="C36" s="28" t="s">
        <v>24</v>
      </c>
      <c r="D36" s="28">
        <v>3</v>
      </c>
      <c r="E36" s="27">
        <v>620.04</v>
      </c>
      <c r="F36" s="27">
        <v>618.79999999999995</v>
      </c>
      <c r="G36" s="27">
        <v>623.14</v>
      </c>
      <c r="H36" s="27"/>
      <c r="I36" s="27"/>
      <c r="J36" s="27"/>
      <c r="K36" s="27"/>
      <c r="L36" s="27">
        <f t="shared" si="0"/>
        <v>620.66</v>
      </c>
      <c r="M36" s="28">
        <f t="shared" si="1"/>
        <v>3</v>
      </c>
      <c r="N36" s="28">
        <f t="shared" si="2"/>
        <v>2.2354417907876898</v>
      </c>
      <c r="O36" s="28">
        <f t="shared" si="3"/>
        <v>0.36017171894236616</v>
      </c>
      <c r="P36" s="28" t="str">
        <f t="shared" si="4"/>
        <v>ОДНОРОДНЫЕ</v>
      </c>
      <c r="Q36" s="27">
        <f t="shared" si="5"/>
        <v>1861.98</v>
      </c>
    </row>
    <row r="37" spans="1:17" s="4" customFormat="1" ht="60.75" customHeight="1" x14ac:dyDescent="0.25">
      <c r="A37" s="28">
        <v>16</v>
      </c>
      <c r="B37" s="28" t="s">
        <v>60</v>
      </c>
      <c r="C37" s="28" t="s">
        <v>24</v>
      </c>
      <c r="D37" s="28">
        <v>4</v>
      </c>
      <c r="E37" s="27">
        <v>390.51</v>
      </c>
      <c r="F37" s="27">
        <v>389.73</v>
      </c>
      <c r="G37" s="27">
        <v>392.46</v>
      </c>
      <c r="H37" s="27"/>
      <c r="I37" s="27"/>
      <c r="J37" s="27"/>
      <c r="K37" s="27"/>
      <c r="L37" s="27">
        <f t="shared" si="0"/>
        <v>390.90000000000003</v>
      </c>
      <c r="M37" s="28">
        <f t="shared" si="1"/>
        <v>3</v>
      </c>
      <c r="N37" s="28">
        <f t="shared" si="2"/>
        <v>1.4061649974309383</v>
      </c>
      <c r="O37" s="28">
        <f t="shared" si="3"/>
        <v>0.35972499294728527</v>
      </c>
      <c r="P37" s="28" t="str">
        <f t="shared" si="4"/>
        <v>ОДНОРОДНЫЕ</v>
      </c>
      <c r="Q37" s="27">
        <f t="shared" si="5"/>
        <v>1563.6000000000001</v>
      </c>
    </row>
    <row r="38" spans="1:17" ht="35.25" customHeight="1" x14ac:dyDescent="0.25">
      <c r="A38" s="28">
        <v>17</v>
      </c>
      <c r="B38" s="28" t="s">
        <v>61</v>
      </c>
      <c r="C38" s="28" t="s">
        <v>24</v>
      </c>
      <c r="D38" s="28">
        <v>120</v>
      </c>
      <c r="E38" s="27">
        <v>45.09</v>
      </c>
      <c r="F38" s="27">
        <v>45</v>
      </c>
      <c r="G38" s="27">
        <v>45.32</v>
      </c>
      <c r="H38" s="27"/>
      <c r="I38" s="27"/>
      <c r="J38" s="27"/>
      <c r="K38" s="27"/>
      <c r="L38" s="27">
        <f t="shared" si="0"/>
        <v>45.136666666666663</v>
      </c>
      <c r="M38" s="28">
        <f t="shared" si="1"/>
        <v>3</v>
      </c>
      <c r="N38" s="28">
        <f t="shared" si="2"/>
        <v>0.16502525059315384</v>
      </c>
      <c r="O38" s="28">
        <f t="shared" si="3"/>
        <v>0.36561240069379042</v>
      </c>
      <c r="P38" s="28" t="str">
        <f t="shared" si="4"/>
        <v>ОДНОРОДНЫЕ</v>
      </c>
      <c r="Q38" s="27">
        <f t="shared" si="5"/>
        <v>5416.4</v>
      </c>
    </row>
    <row r="39" spans="1:17" ht="34.5" customHeight="1" x14ac:dyDescent="0.25">
      <c r="A39" s="28">
        <v>18</v>
      </c>
      <c r="B39" s="28" t="s">
        <v>62</v>
      </c>
      <c r="C39" s="28" t="s">
        <v>33</v>
      </c>
      <c r="D39" s="28">
        <v>280</v>
      </c>
      <c r="E39" s="27">
        <v>27.843</v>
      </c>
      <c r="F39" s="27">
        <v>27.786999999999999</v>
      </c>
      <c r="G39" s="27">
        <v>27.981999999999999</v>
      </c>
      <c r="H39" s="27"/>
      <c r="I39" s="27"/>
      <c r="J39" s="27"/>
      <c r="K39" s="27"/>
      <c r="L39" s="27">
        <f t="shared" si="0"/>
        <v>27.870666666666665</v>
      </c>
      <c r="M39" s="28">
        <f t="shared" si="1"/>
        <v>3</v>
      </c>
      <c r="N39" s="28">
        <f t="shared" si="2"/>
        <v>0.10040086321010064</v>
      </c>
      <c r="O39" s="28">
        <f t="shared" si="3"/>
        <v>0.36023847011230675</v>
      </c>
      <c r="P39" s="28" t="str">
        <f t="shared" si="4"/>
        <v>ОДНОРОДНЫЕ</v>
      </c>
      <c r="Q39" s="27">
        <f t="shared" si="5"/>
        <v>7803.786666666666</v>
      </c>
    </row>
    <row r="40" spans="1:17" hidden="1" x14ac:dyDescent="0.25">
      <c r="A40" s="28"/>
      <c r="B40" s="28"/>
      <c r="C40" s="28" t="s">
        <v>24</v>
      </c>
      <c r="D40" s="28"/>
      <c r="E40" s="27"/>
      <c r="F40" s="27"/>
      <c r="G40" s="27"/>
      <c r="H40" s="27"/>
      <c r="I40" s="27"/>
      <c r="J40" s="27"/>
      <c r="K40" s="27"/>
      <c r="L40" s="27" t="e">
        <f t="shared" si="0"/>
        <v>#DIV/0!</v>
      </c>
      <c r="M40" s="28">
        <f t="shared" si="1"/>
        <v>0</v>
      </c>
      <c r="N40" s="28" t="e">
        <f t="shared" si="2"/>
        <v>#DIV/0!</v>
      </c>
      <c r="O40" s="28" t="e">
        <f t="shared" si="3"/>
        <v>#DIV/0!</v>
      </c>
      <c r="P40" s="28" t="e">
        <f t="shared" si="4"/>
        <v>#DIV/0!</v>
      </c>
      <c r="Q40" s="27" t="e">
        <f t="shared" si="5"/>
        <v>#DIV/0!</v>
      </c>
    </row>
    <row r="41" spans="1:17" hidden="1" x14ac:dyDescent="0.25">
      <c r="A41" s="28"/>
      <c r="B41" s="28"/>
      <c r="C41" s="28" t="s">
        <v>24</v>
      </c>
      <c r="D41" s="28"/>
      <c r="E41" s="27"/>
      <c r="F41" s="27"/>
      <c r="G41" s="27"/>
      <c r="H41" s="27"/>
      <c r="I41" s="27"/>
      <c r="J41" s="27"/>
      <c r="K41" s="27"/>
      <c r="L41" s="27" t="e">
        <f t="shared" si="0"/>
        <v>#DIV/0!</v>
      </c>
      <c r="M41" s="28">
        <f t="shared" si="1"/>
        <v>0</v>
      </c>
      <c r="N41" s="28" t="e">
        <f t="shared" si="2"/>
        <v>#DIV/0!</v>
      </c>
      <c r="O41" s="28" t="e">
        <f t="shared" si="3"/>
        <v>#DIV/0!</v>
      </c>
      <c r="P41" s="28" t="e">
        <f t="shared" si="4"/>
        <v>#DIV/0!</v>
      </c>
      <c r="Q41" s="27" t="e">
        <f t="shared" si="5"/>
        <v>#DIV/0!</v>
      </c>
    </row>
    <row r="42" spans="1:17" s="4" customFormat="1" ht="34.5" customHeight="1" x14ac:dyDescent="0.25">
      <c r="A42" s="28">
        <v>19</v>
      </c>
      <c r="B42" s="28" t="s">
        <v>63</v>
      </c>
      <c r="C42" s="28" t="s">
        <v>24</v>
      </c>
      <c r="D42" s="28">
        <v>140</v>
      </c>
      <c r="E42" s="27">
        <v>65.13</v>
      </c>
      <c r="F42" s="27">
        <v>65</v>
      </c>
      <c r="G42" s="27">
        <v>65.459999999999994</v>
      </c>
      <c r="H42" s="27"/>
      <c r="I42" s="27"/>
      <c r="J42" s="27"/>
      <c r="K42" s="27"/>
      <c r="L42" s="27">
        <f t="shared" si="0"/>
        <v>65.196666666666658</v>
      </c>
      <c r="M42" s="28">
        <f t="shared" si="1"/>
        <v>3</v>
      </c>
      <c r="N42" s="28">
        <f t="shared" si="2"/>
        <v>0.23713568549109598</v>
      </c>
      <c r="O42" s="28">
        <f t="shared" si="3"/>
        <v>0.36372363437460403</v>
      </c>
      <c r="P42" s="28" t="str">
        <f t="shared" si="4"/>
        <v>ОДНОРОДНЫЕ</v>
      </c>
      <c r="Q42" s="27">
        <f t="shared" si="5"/>
        <v>9127.5333333333328</v>
      </c>
    </row>
    <row r="43" spans="1:17" s="4" customFormat="1" ht="38.25" customHeight="1" x14ac:dyDescent="0.25">
      <c r="A43" s="28">
        <v>20</v>
      </c>
      <c r="B43" s="28" t="s">
        <v>45</v>
      </c>
      <c r="C43" s="28" t="s">
        <v>24</v>
      </c>
      <c r="D43" s="28">
        <v>2</v>
      </c>
      <c r="E43" s="27">
        <v>936.51</v>
      </c>
      <c r="F43" s="27">
        <v>934.64</v>
      </c>
      <c r="G43" s="27">
        <v>937</v>
      </c>
      <c r="H43" s="27"/>
      <c r="I43" s="27"/>
      <c r="J43" s="27"/>
      <c r="K43" s="27"/>
      <c r="L43" s="27">
        <f t="shared" si="0"/>
        <v>936.05000000000007</v>
      </c>
      <c r="M43" s="28">
        <f t="shared" si="1"/>
        <v>3</v>
      </c>
      <c r="N43" s="28">
        <f t="shared" si="2"/>
        <v>1.2454316520789148</v>
      </c>
      <c r="O43" s="28">
        <f t="shared" si="3"/>
        <v>0.133051829718382</v>
      </c>
      <c r="P43" s="28" t="str">
        <f t="shared" si="4"/>
        <v>ОДНОРОДНЫЕ</v>
      </c>
      <c r="Q43" s="27">
        <f t="shared" si="5"/>
        <v>1872.1000000000001</v>
      </c>
    </row>
    <row r="44" spans="1:17" ht="35.25" customHeight="1" x14ac:dyDescent="0.25">
      <c r="A44" s="28">
        <v>21</v>
      </c>
      <c r="B44" s="28" t="s">
        <v>64</v>
      </c>
      <c r="C44" s="28" t="s">
        <v>24</v>
      </c>
      <c r="D44" s="28">
        <v>120</v>
      </c>
      <c r="E44" s="27">
        <v>114.53</v>
      </c>
      <c r="F44" s="27">
        <v>114.3</v>
      </c>
      <c r="G44" s="27">
        <v>115.1</v>
      </c>
      <c r="H44" s="27"/>
      <c r="I44" s="27"/>
      <c r="J44" s="27"/>
      <c r="K44" s="27"/>
      <c r="L44" s="27">
        <f t="shared" si="0"/>
        <v>114.64333333333332</v>
      </c>
      <c r="M44" s="28">
        <f t="shared" si="1"/>
        <v>3</v>
      </c>
      <c r="N44" s="28">
        <f t="shared" si="2"/>
        <v>0.41186567389542378</v>
      </c>
      <c r="O44" s="28">
        <f t="shared" si="3"/>
        <v>0.35925828560645234</v>
      </c>
      <c r="P44" s="28" t="str">
        <f t="shared" si="4"/>
        <v>ОДНОРОДНЫЕ</v>
      </c>
      <c r="Q44" s="27">
        <f t="shared" si="5"/>
        <v>13757.199999999997</v>
      </c>
    </row>
    <row r="45" spans="1:17" ht="49.5" customHeight="1" x14ac:dyDescent="0.25">
      <c r="A45" s="28">
        <v>22</v>
      </c>
      <c r="B45" s="28" t="s">
        <v>65</v>
      </c>
      <c r="C45" s="28" t="s">
        <v>24</v>
      </c>
      <c r="D45" s="28">
        <v>120</v>
      </c>
      <c r="E45" s="27">
        <v>550.21</v>
      </c>
      <c r="F45" s="27">
        <v>549.11</v>
      </c>
      <c r="G45" s="27">
        <v>552.96</v>
      </c>
      <c r="H45" s="27"/>
      <c r="I45" s="27"/>
      <c r="J45" s="27"/>
      <c r="K45" s="27"/>
      <c r="L45" s="27">
        <f t="shared" si="0"/>
        <v>550.7600000000001</v>
      </c>
      <c r="M45" s="28">
        <f t="shared" si="1"/>
        <v>3</v>
      </c>
      <c r="N45" s="28">
        <f t="shared" si="2"/>
        <v>1.9830532015052036</v>
      </c>
      <c r="O45" s="28">
        <f t="shared" si="3"/>
        <v>0.36005759341731486</v>
      </c>
      <c r="P45" s="28" t="str">
        <f t="shared" si="4"/>
        <v>ОДНОРОДНЫЕ</v>
      </c>
      <c r="Q45" s="27">
        <f t="shared" si="5"/>
        <v>66091.200000000012</v>
      </c>
    </row>
    <row r="46" spans="1:17" hidden="1" x14ac:dyDescent="0.25">
      <c r="A46" s="28"/>
      <c r="B46" s="28"/>
      <c r="C46" s="28" t="s">
        <v>24</v>
      </c>
      <c r="D46" s="28"/>
      <c r="E46" s="27"/>
      <c r="F46" s="27"/>
      <c r="G46" s="27"/>
      <c r="H46" s="27"/>
      <c r="I46" s="27"/>
      <c r="J46" s="27"/>
      <c r="K46" s="27"/>
      <c r="L46" s="27" t="e">
        <f t="shared" si="0"/>
        <v>#DIV/0!</v>
      </c>
      <c r="M46" s="28">
        <f t="shared" si="1"/>
        <v>0</v>
      </c>
      <c r="N46" s="28" t="e">
        <f t="shared" si="2"/>
        <v>#DIV/0!</v>
      </c>
      <c r="O46" s="28" t="e">
        <f t="shared" si="3"/>
        <v>#DIV/0!</v>
      </c>
      <c r="P46" s="28" t="e">
        <f t="shared" si="4"/>
        <v>#DIV/0!</v>
      </c>
      <c r="Q46" s="27" t="e">
        <f t="shared" si="5"/>
        <v>#DIV/0!</v>
      </c>
    </row>
    <row r="47" spans="1:17" hidden="1" x14ac:dyDescent="0.25">
      <c r="A47" s="28"/>
      <c r="B47" s="28"/>
      <c r="C47" s="28" t="s">
        <v>24</v>
      </c>
      <c r="D47" s="28"/>
      <c r="E47" s="27"/>
      <c r="F47" s="27"/>
      <c r="G47" s="27"/>
      <c r="H47" s="27"/>
      <c r="I47" s="27"/>
      <c r="J47" s="27"/>
      <c r="K47" s="27"/>
      <c r="L47" s="27" t="e">
        <f t="shared" si="0"/>
        <v>#DIV/0!</v>
      </c>
      <c r="M47" s="28">
        <f t="shared" si="1"/>
        <v>0</v>
      </c>
      <c r="N47" s="28" t="e">
        <f t="shared" si="2"/>
        <v>#DIV/0!</v>
      </c>
      <c r="O47" s="28" t="e">
        <f t="shared" si="3"/>
        <v>#DIV/0!</v>
      </c>
      <c r="P47" s="28" t="e">
        <f t="shared" si="4"/>
        <v>#DIV/0!</v>
      </c>
      <c r="Q47" s="27" t="e">
        <f t="shared" si="5"/>
        <v>#DIV/0!</v>
      </c>
    </row>
    <row r="48" spans="1:17" s="4" customFormat="1" ht="83.25" customHeight="1" x14ac:dyDescent="0.25">
      <c r="A48" s="28">
        <v>23</v>
      </c>
      <c r="B48" s="28" t="s">
        <v>66</v>
      </c>
      <c r="C48" s="28" t="s">
        <v>24</v>
      </c>
      <c r="D48" s="28">
        <v>160</v>
      </c>
      <c r="E48" s="27">
        <v>1416.62</v>
      </c>
      <c r="F48" s="27">
        <v>1413.79</v>
      </c>
      <c r="G48" s="27">
        <v>1423.7</v>
      </c>
      <c r="H48" s="27"/>
      <c r="I48" s="27"/>
      <c r="J48" s="27"/>
      <c r="K48" s="27"/>
      <c r="L48" s="27">
        <f t="shared" si="0"/>
        <v>1418.0366666666666</v>
      </c>
      <c r="M48" s="28">
        <f t="shared" si="1"/>
        <v>3</v>
      </c>
      <c r="N48" s="28">
        <f t="shared" si="2"/>
        <v>5.1046286185513932</v>
      </c>
      <c r="O48" s="28">
        <f t="shared" si="3"/>
        <v>0.35997860552863414</v>
      </c>
      <c r="P48" s="28" t="str">
        <f t="shared" si="4"/>
        <v>ОДНОРОДНЫЕ</v>
      </c>
      <c r="Q48" s="27">
        <f t="shared" si="5"/>
        <v>226885.86666666667</v>
      </c>
    </row>
    <row r="49" spans="1:17" s="4" customFormat="1" ht="34.5" customHeight="1" x14ac:dyDescent="0.25">
      <c r="A49" s="28">
        <v>24</v>
      </c>
      <c r="B49" s="28" t="s">
        <v>46</v>
      </c>
      <c r="C49" s="28" t="s">
        <v>24</v>
      </c>
      <c r="D49" s="28">
        <v>2</v>
      </c>
      <c r="E49" s="27">
        <v>1598.83</v>
      </c>
      <c r="F49" s="27">
        <v>1595.64</v>
      </c>
      <c r="G49" s="27">
        <v>1606.82</v>
      </c>
      <c r="H49" s="27"/>
      <c r="I49" s="27"/>
      <c r="J49" s="27"/>
      <c r="K49" s="27"/>
      <c r="L49" s="27">
        <f t="shared" si="0"/>
        <v>1600.43</v>
      </c>
      <c r="M49" s="28">
        <f t="shared" si="1"/>
        <v>3</v>
      </c>
      <c r="N49" s="28">
        <f t="shared" si="2"/>
        <v>5.7591752881813925</v>
      </c>
      <c r="O49" s="28">
        <f t="shared" si="3"/>
        <v>0.35985174535477293</v>
      </c>
      <c r="P49" s="28" t="str">
        <f t="shared" si="4"/>
        <v>ОДНОРОДНЫЕ</v>
      </c>
      <c r="Q49" s="27">
        <f t="shared" si="5"/>
        <v>3200.86</v>
      </c>
    </row>
    <row r="50" spans="1:17" s="4" customFormat="1" ht="45" customHeight="1" x14ac:dyDescent="0.25">
      <c r="A50" s="28">
        <v>25</v>
      </c>
      <c r="B50" s="28" t="s">
        <v>67</v>
      </c>
      <c r="C50" s="28" t="s">
        <v>24</v>
      </c>
      <c r="D50" s="28">
        <v>120</v>
      </c>
      <c r="E50" s="27">
        <v>510.12</v>
      </c>
      <c r="F50" s="27">
        <v>509.1</v>
      </c>
      <c r="G50" s="27">
        <v>512.66999999999996</v>
      </c>
      <c r="H50" s="27"/>
      <c r="I50" s="27"/>
      <c r="J50" s="27"/>
      <c r="K50" s="27"/>
      <c r="L50" s="27">
        <f t="shared" si="0"/>
        <v>510.62999999999994</v>
      </c>
      <c r="M50" s="28">
        <f t="shared" si="1"/>
        <v>3</v>
      </c>
      <c r="N50" s="28">
        <f t="shared" si="2"/>
        <v>1.8388311504866017</v>
      </c>
      <c r="O50" s="28">
        <f t="shared" si="3"/>
        <v>0.36011028542909779</v>
      </c>
      <c r="P50" s="28" t="str">
        <f t="shared" si="4"/>
        <v>ОДНОРОДНЫЕ</v>
      </c>
      <c r="Q50" s="27">
        <f t="shared" si="5"/>
        <v>61275.599999999991</v>
      </c>
    </row>
    <row r="51" spans="1:17" s="4" customFormat="1" ht="31.5" customHeight="1" x14ac:dyDescent="0.25">
      <c r="A51" s="28">
        <v>26</v>
      </c>
      <c r="B51" s="34" t="s">
        <v>68</v>
      </c>
      <c r="C51" s="28" t="s">
        <v>24</v>
      </c>
      <c r="D51" s="28">
        <v>90</v>
      </c>
      <c r="E51" s="27">
        <v>150.30000000000001</v>
      </c>
      <c r="F51" s="27">
        <v>150</v>
      </c>
      <c r="G51" s="27">
        <v>151.05000000000001</v>
      </c>
      <c r="H51" s="27"/>
      <c r="I51" s="27"/>
      <c r="J51" s="27"/>
      <c r="K51" s="27"/>
      <c r="L51" s="27">
        <f t="shared" si="0"/>
        <v>150.45000000000002</v>
      </c>
      <c r="M51" s="28">
        <f t="shared" si="1"/>
        <v>3</v>
      </c>
      <c r="N51" s="28">
        <f t="shared" si="2"/>
        <v>0.5408326913196031</v>
      </c>
      <c r="O51" s="28">
        <f t="shared" si="3"/>
        <v>0.35947669745403987</v>
      </c>
      <c r="P51" s="28" t="str">
        <f t="shared" si="4"/>
        <v>ОДНОРОДНЫЕ</v>
      </c>
      <c r="Q51" s="27">
        <f t="shared" si="5"/>
        <v>13540.500000000002</v>
      </c>
    </row>
    <row r="52" spans="1:17" s="4" customFormat="1" ht="46.5" customHeight="1" x14ac:dyDescent="0.25">
      <c r="A52" s="35">
        <v>27</v>
      </c>
      <c r="B52" s="37" t="s">
        <v>47</v>
      </c>
      <c r="C52" s="36" t="s">
        <v>33</v>
      </c>
      <c r="D52" s="28">
        <v>90</v>
      </c>
      <c r="E52" s="27">
        <v>6.24</v>
      </c>
      <c r="F52" s="27">
        <v>6.2270000000000003</v>
      </c>
      <c r="G52" s="27">
        <v>6.2709999999999999</v>
      </c>
      <c r="H52" s="27"/>
      <c r="I52" s="27"/>
      <c r="J52" s="27"/>
      <c r="K52" s="27"/>
      <c r="L52" s="27">
        <f t="shared" si="0"/>
        <v>6.2459999999999996</v>
      </c>
      <c r="M52" s="28">
        <f t="shared" si="1"/>
        <v>3</v>
      </c>
      <c r="N52" s="28">
        <f t="shared" si="2"/>
        <v>2.2605309110914421E-2</v>
      </c>
      <c r="O52" s="28">
        <f t="shared" si="3"/>
        <v>0.36191657238095459</v>
      </c>
      <c r="P52" s="28" t="str">
        <f t="shared" si="4"/>
        <v>ОДНОРОДНЫЕ</v>
      </c>
      <c r="Q52" s="27">
        <f t="shared" si="5"/>
        <v>562.14</v>
      </c>
    </row>
    <row r="53" spans="1:17" s="4" customFormat="1" ht="31.5" customHeight="1" x14ac:dyDescent="0.25">
      <c r="A53" s="28">
        <v>28</v>
      </c>
      <c r="B53" s="33" t="s">
        <v>69</v>
      </c>
      <c r="C53" s="28" t="s">
        <v>24</v>
      </c>
      <c r="D53" s="28">
        <v>70</v>
      </c>
      <c r="E53" s="27">
        <v>67.64</v>
      </c>
      <c r="F53" s="27">
        <v>67.5</v>
      </c>
      <c r="G53" s="27">
        <v>67.98</v>
      </c>
      <c r="H53" s="27"/>
      <c r="I53" s="27"/>
      <c r="J53" s="27"/>
      <c r="K53" s="27"/>
      <c r="L53" s="27">
        <f t="shared" si="0"/>
        <v>67.706666666666663</v>
      </c>
      <c r="M53" s="28">
        <f t="shared" si="1"/>
        <v>3</v>
      </c>
      <c r="N53" s="28">
        <f t="shared" si="2"/>
        <v>0.24684678108765037</v>
      </c>
      <c r="O53" s="28">
        <f t="shared" si="3"/>
        <v>0.36458268179546632</v>
      </c>
      <c r="P53" s="28" t="str">
        <f t="shared" si="4"/>
        <v>ОДНОРОДНЫЕ</v>
      </c>
      <c r="Q53" s="27">
        <f t="shared" si="5"/>
        <v>4739.4666666666662</v>
      </c>
    </row>
    <row r="54" spans="1:17" s="4" customFormat="1" ht="60.75" customHeight="1" x14ac:dyDescent="0.25">
      <c r="A54" s="28">
        <v>29</v>
      </c>
      <c r="B54" s="28" t="s">
        <v>31</v>
      </c>
      <c r="C54" s="28" t="s">
        <v>24</v>
      </c>
      <c r="D54" s="28">
        <v>160</v>
      </c>
      <c r="E54" s="27">
        <v>350.7</v>
      </c>
      <c r="F54" s="27">
        <v>350</v>
      </c>
      <c r="G54" s="27">
        <v>352.45</v>
      </c>
      <c r="H54" s="27"/>
      <c r="I54" s="27"/>
      <c r="J54" s="27"/>
      <c r="K54" s="27"/>
      <c r="L54" s="27">
        <f t="shared" si="0"/>
        <v>351.05</v>
      </c>
      <c r="M54" s="28">
        <f t="shared" si="1"/>
        <v>3</v>
      </c>
      <c r="N54" s="28">
        <f t="shared" si="2"/>
        <v>1.2619429464123915</v>
      </c>
      <c r="O54" s="28">
        <f t="shared" si="3"/>
        <v>0.35947669745403543</v>
      </c>
      <c r="P54" s="28" t="str">
        <f t="shared" si="4"/>
        <v>ОДНОРОДНЫЕ</v>
      </c>
      <c r="Q54" s="27">
        <f t="shared" si="5"/>
        <v>56168</v>
      </c>
    </row>
    <row r="55" spans="1:17" s="4" customFormat="1" ht="38.25" customHeight="1" x14ac:dyDescent="0.25">
      <c r="A55" s="28">
        <v>30</v>
      </c>
      <c r="B55" s="28" t="s">
        <v>70</v>
      </c>
      <c r="C55" s="28" t="s">
        <v>24</v>
      </c>
      <c r="D55" s="28">
        <v>1</v>
      </c>
      <c r="E55" s="27">
        <v>793.57</v>
      </c>
      <c r="F55" s="27">
        <v>791.99</v>
      </c>
      <c r="G55" s="27">
        <v>797.54</v>
      </c>
      <c r="H55" s="27"/>
      <c r="I55" s="27"/>
      <c r="J55" s="27"/>
      <c r="K55" s="27"/>
      <c r="L55" s="27">
        <f t="shared" si="0"/>
        <v>794.36666666666667</v>
      </c>
      <c r="M55" s="28">
        <f t="shared" si="1"/>
        <v>3</v>
      </c>
      <c r="N55" s="28">
        <f t="shared" si="2"/>
        <v>2.8594813049455592</v>
      </c>
      <c r="O55" s="28">
        <f t="shared" si="3"/>
        <v>0.35996995152686323</v>
      </c>
      <c r="P55" s="28" t="str">
        <f t="shared" si="4"/>
        <v>ОДНОРОДНЫЕ</v>
      </c>
      <c r="Q55" s="27">
        <f t="shared" si="5"/>
        <v>794.36666666666667</v>
      </c>
    </row>
    <row r="56" spans="1:17" s="4" customFormat="1" ht="33.75" customHeight="1" x14ac:dyDescent="0.25">
      <c r="A56" s="28">
        <v>31</v>
      </c>
      <c r="B56" s="28" t="s">
        <v>71</v>
      </c>
      <c r="C56" s="28" t="s">
        <v>24</v>
      </c>
      <c r="D56" s="28">
        <v>2</v>
      </c>
      <c r="E56" s="27">
        <v>530.69000000000005</v>
      </c>
      <c r="F56" s="27">
        <v>529.63</v>
      </c>
      <c r="G56" s="27">
        <v>533.34</v>
      </c>
      <c r="H56" s="27"/>
      <c r="I56" s="27"/>
      <c r="J56" s="27"/>
      <c r="K56" s="27"/>
      <c r="L56" s="27">
        <f t="shared" si="0"/>
        <v>531.22000000000014</v>
      </c>
      <c r="M56" s="28">
        <f t="shared" si="1"/>
        <v>3</v>
      </c>
      <c r="N56" s="28">
        <f t="shared" si="2"/>
        <v>1.9109421759959262</v>
      </c>
      <c r="O56" s="28">
        <f t="shared" si="3"/>
        <v>0.35972707654002595</v>
      </c>
      <c r="P56" s="28" t="str">
        <f t="shared" si="4"/>
        <v>ОДНОРОДНЫЕ</v>
      </c>
      <c r="Q56" s="27">
        <f t="shared" si="5"/>
        <v>1062.4400000000003</v>
      </c>
    </row>
    <row r="57" spans="1:17" s="4" customFormat="1" ht="31.5" hidden="1" customHeight="1" x14ac:dyDescent="0.25">
      <c r="A57" s="9">
        <v>32</v>
      </c>
      <c r="B57" s="15" t="s">
        <v>32</v>
      </c>
      <c r="C57" s="7" t="s">
        <v>24</v>
      </c>
      <c r="D57" s="7"/>
      <c r="E57" s="6"/>
      <c r="F57" s="6"/>
      <c r="G57" s="6"/>
      <c r="H57" s="6"/>
      <c r="I57" s="6"/>
      <c r="J57" s="6"/>
      <c r="K57" s="6"/>
      <c r="L57" s="11" t="e">
        <f t="shared" si="0"/>
        <v>#DIV/0!</v>
      </c>
      <c r="M57" s="9">
        <f t="shared" si="1"/>
        <v>0</v>
      </c>
      <c r="N57" s="9" t="e">
        <f t="shared" si="2"/>
        <v>#DIV/0!</v>
      </c>
      <c r="O57" s="9" t="e">
        <f t="shared" si="3"/>
        <v>#DIV/0!</v>
      </c>
      <c r="P57" s="9" t="e">
        <f t="shared" si="4"/>
        <v>#DIV/0!</v>
      </c>
      <c r="Q57" s="11" t="e">
        <f t="shared" si="5"/>
        <v>#DIV/0!</v>
      </c>
    </row>
    <row r="58" spans="1:17" s="4" customFormat="1" ht="33.75" hidden="1" customHeight="1" x14ac:dyDescent="0.25">
      <c r="A58" s="9">
        <v>33</v>
      </c>
      <c r="B58" s="12" t="s">
        <v>29</v>
      </c>
      <c r="C58" s="7" t="s">
        <v>24</v>
      </c>
      <c r="D58" s="7"/>
      <c r="E58" s="6"/>
      <c r="F58" s="6"/>
      <c r="G58" s="6"/>
      <c r="H58" s="6"/>
      <c r="I58" s="6"/>
      <c r="J58" s="6"/>
      <c r="K58" s="6"/>
      <c r="L58" s="11" t="e">
        <f t="shared" si="0"/>
        <v>#DIV/0!</v>
      </c>
      <c r="M58" s="9">
        <f t="shared" si="1"/>
        <v>0</v>
      </c>
      <c r="N58" s="9" t="e">
        <f t="shared" si="2"/>
        <v>#DIV/0!</v>
      </c>
      <c r="O58" s="9" t="e">
        <f t="shared" si="3"/>
        <v>#DIV/0!</v>
      </c>
      <c r="P58" s="9" t="e">
        <f t="shared" si="4"/>
        <v>#DIV/0!</v>
      </c>
      <c r="Q58" s="11" t="e">
        <f t="shared" si="5"/>
        <v>#DIV/0!</v>
      </c>
    </row>
    <row r="59" spans="1:17" s="4" customFormat="1" ht="33.75" hidden="1" customHeight="1" x14ac:dyDescent="0.25">
      <c r="A59" s="9">
        <v>34</v>
      </c>
      <c r="B59" s="13" t="s">
        <v>31</v>
      </c>
      <c r="C59" s="7" t="s">
        <v>24</v>
      </c>
      <c r="D59" s="7"/>
      <c r="E59" s="6"/>
      <c r="F59" s="6"/>
      <c r="G59" s="6"/>
      <c r="H59" s="6"/>
      <c r="I59" s="6"/>
      <c r="J59" s="6"/>
      <c r="K59" s="6"/>
      <c r="L59" s="11" t="e">
        <f t="shared" si="0"/>
        <v>#DIV/0!</v>
      </c>
      <c r="M59" s="9">
        <f t="shared" si="1"/>
        <v>0</v>
      </c>
      <c r="N59" s="9" t="e">
        <f t="shared" si="2"/>
        <v>#DIV/0!</v>
      </c>
      <c r="O59" s="9" t="e">
        <f t="shared" si="3"/>
        <v>#DIV/0!</v>
      </c>
      <c r="P59" s="9" t="e">
        <f t="shared" si="4"/>
        <v>#DIV/0!</v>
      </c>
      <c r="Q59" s="11" t="e">
        <f t="shared" si="5"/>
        <v>#DIV/0!</v>
      </c>
    </row>
    <row r="60" spans="1:17" s="4" customFormat="1" ht="31.5" hidden="1" customHeight="1" x14ac:dyDescent="0.25">
      <c r="A60" s="9">
        <v>35</v>
      </c>
      <c r="B60" s="12" t="s">
        <v>30</v>
      </c>
      <c r="C60" s="7" t="s">
        <v>24</v>
      </c>
      <c r="D60" s="7"/>
      <c r="E60" s="6"/>
      <c r="F60" s="6"/>
      <c r="G60" s="6"/>
      <c r="H60" s="6"/>
      <c r="I60" s="6"/>
      <c r="J60" s="6"/>
      <c r="K60" s="6"/>
      <c r="L60" s="11" t="e">
        <f t="shared" si="0"/>
        <v>#DIV/0!</v>
      </c>
      <c r="M60" s="9">
        <f t="shared" si="1"/>
        <v>0</v>
      </c>
      <c r="N60" s="9" t="e">
        <f t="shared" si="2"/>
        <v>#DIV/0!</v>
      </c>
      <c r="O60" s="9" t="e">
        <f t="shared" si="3"/>
        <v>#DIV/0!</v>
      </c>
      <c r="P60" s="9" t="e">
        <f t="shared" si="4"/>
        <v>#DIV/0!</v>
      </c>
      <c r="Q60" s="11" t="e">
        <f t="shared" si="5"/>
        <v>#DIV/0!</v>
      </c>
    </row>
    <row r="61" spans="1:17" s="4" customFormat="1" ht="29.25" hidden="1" customHeight="1" x14ac:dyDescent="0.25">
      <c r="A61" s="9">
        <v>36</v>
      </c>
      <c r="B61" s="9"/>
      <c r="C61" s="7" t="s">
        <v>24</v>
      </c>
      <c r="D61" s="7"/>
      <c r="E61" s="6"/>
      <c r="F61" s="6"/>
      <c r="G61" s="6"/>
      <c r="H61" s="6"/>
      <c r="I61" s="6"/>
      <c r="J61" s="6"/>
      <c r="K61" s="6"/>
      <c r="L61" s="11" t="e">
        <f t="shared" si="0"/>
        <v>#DIV/0!</v>
      </c>
      <c r="M61" s="9">
        <f t="shared" si="1"/>
        <v>0</v>
      </c>
      <c r="N61" s="9" t="e">
        <f t="shared" si="2"/>
        <v>#DIV/0!</v>
      </c>
      <c r="O61" s="9" t="e">
        <f t="shared" si="3"/>
        <v>#DIV/0!</v>
      </c>
      <c r="P61" s="9" t="e">
        <f t="shared" si="4"/>
        <v>#DIV/0!</v>
      </c>
      <c r="Q61" s="11" t="e">
        <f t="shared" si="5"/>
        <v>#DIV/0!</v>
      </c>
    </row>
    <row r="62" spans="1:17" s="4" customFormat="1" ht="33.75" hidden="1" customHeight="1" x14ac:dyDescent="0.25">
      <c r="A62" s="9">
        <v>37</v>
      </c>
      <c r="B62" s="9" t="s">
        <v>34</v>
      </c>
      <c r="C62" s="7" t="s">
        <v>24</v>
      </c>
      <c r="D62" s="7"/>
      <c r="E62" s="6"/>
      <c r="F62" s="6"/>
      <c r="G62" s="6"/>
      <c r="H62" s="6"/>
      <c r="I62" s="6"/>
      <c r="J62" s="6"/>
      <c r="K62" s="6"/>
      <c r="L62" s="11" t="e">
        <f t="shared" si="0"/>
        <v>#DIV/0!</v>
      </c>
      <c r="M62" s="9">
        <f t="shared" si="1"/>
        <v>0</v>
      </c>
      <c r="N62" s="9" t="e">
        <f t="shared" si="2"/>
        <v>#DIV/0!</v>
      </c>
      <c r="O62" s="9" t="e">
        <f t="shared" si="3"/>
        <v>#DIV/0!</v>
      </c>
      <c r="P62" s="9" t="e">
        <f t="shared" si="4"/>
        <v>#DIV/0!</v>
      </c>
      <c r="Q62" s="11" t="e">
        <f t="shared" si="5"/>
        <v>#DIV/0!</v>
      </c>
    </row>
    <row r="63" spans="1:17" s="4" customFormat="1" ht="33.75" hidden="1" customHeight="1" x14ac:dyDescent="0.25">
      <c r="A63" s="9">
        <v>38</v>
      </c>
      <c r="B63" s="7" t="s">
        <v>28</v>
      </c>
      <c r="C63" s="7" t="s">
        <v>24</v>
      </c>
      <c r="D63" s="7"/>
      <c r="E63" s="6"/>
      <c r="F63" s="6"/>
      <c r="G63" s="6"/>
      <c r="H63" s="6"/>
      <c r="I63" s="6"/>
      <c r="J63" s="6"/>
      <c r="K63" s="6"/>
      <c r="L63" s="11" t="e">
        <f t="shared" si="0"/>
        <v>#DIV/0!</v>
      </c>
      <c r="M63" s="9">
        <f t="shared" si="1"/>
        <v>0</v>
      </c>
      <c r="N63" s="9" t="e">
        <f t="shared" si="2"/>
        <v>#DIV/0!</v>
      </c>
      <c r="O63" s="9" t="e">
        <f t="shared" si="3"/>
        <v>#DIV/0!</v>
      </c>
      <c r="P63" s="9" t="e">
        <f t="shared" si="4"/>
        <v>#DIV/0!</v>
      </c>
      <c r="Q63" s="11" t="e">
        <f t="shared" si="5"/>
        <v>#DIV/0!</v>
      </c>
    </row>
    <row r="64" spans="1:17" s="4" customFormat="1" ht="48" hidden="1" customHeight="1" x14ac:dyDescent="0.25">
      <c r="A64" s="9">
        <v>39</v>
      </c>
      <c r="B64" s="9" t="s">
        <v>35</v>
      </c>
      <c r="C64" s="7" t="s">
        <v>24</v>
      </c>
      <c r="D64" s="7"/>
      <c r="E64" s="6"/>
      <c r="F64" s="6"/>
      <c r="G64" s="6"/>
      <c r="H64" s="6"/>
      <c r="I64" s="6"/>
      <c r="J64" s="6"/>
      <c r="K64" s="6"/>
      <c r="L64" s="11" t="e">
        <f t="shared" si="0"/>
        <v>#DIV/0!</v>
      </c>
      <c r="M64" s="9">
        <f t="shared" si="1"/>
        <v>0</v>
      </c>
      <c r="N64" s="9" t="e">
        <f t="shared" si="2"/>
        <v>#DIV/0!</v>
      </c>
      <c r="O64" s="9" t="e">
        <f t="shared" si="3"/>
        <v>#DIV/0!</v>
      </c>
      <c r="P64" s="9" t="e">
        <f t="shared" si="4"/>
        <v>#DIV/0!</v>
      </c>
      <c r="Q64" s="11" t="e">
        <f t="shared" si="5"/>
        <v>#DIV/0!</v>
      </c>
    </row>
    <row r="65" spans="1:17" s="4" customFormat="1" ht="35.25" hidden="1" customHeight="1" x14ac:dyDescent="0.25">
      <c r="A65" s="9">
        <v>40</v>
      </c>
      <c r="B65" s="9" t="s">
        <v>36</v>
      </c>
      <c r="C65" s="7" t="s">
        <v>24</v>
      </c>
      <c r="D65" s="7"/>
      <c r="E65" s="6"/>
      <c r="F65" s="6"/>
      <c r="G65" s="6"/>
      <c r="H65" s="6"/>
      <c r="I65" s="6"/>
      <c r="J65" s="6"/>
      <c r="K65" s="6"/>
      <c r="L65" s="11" t="e">
        <f t="shared" si="0"/>
        <v>#DIV/0!</v>
      </c>
      <c r="M65" s="9">
        <f t="shared" si="1"/>
        <v>0</v>
      </c>
      <c r="N65" s="9" t="e">
        <f t="shared" si="2"/>
        <v>#DIV/0!</v>
      </c>
      <c r="O65" s="9" t="e">
        <f t="shared" si="3"/>
        <v>#DIV/0!</v>
      </c>
      <c r="P65" s="9" t="e">
        <f t="shared" si="4"/>
        <v>#DIV/0!</v>
      </c>
      <c r="Q65" s="11" t="e">
        <f t="shared" si="5"/>
        <v>#DIV/0!</v>
      </c>
    </row>
    <row r="66" spans="1:17" s="4" customFormat="1" ht="48.75" hidden="1" customHeight="1" x14ac:dyDescent="0.25">
      <c r="A66" s="9">
        <v>41</v>
      </c>
      <c r="B66" s="14" t="s">
        <v>37</v>
      </c>
      <c r="C66" s="7" t="s">
        <v>24</v>
      </c>
      <c r="D66" s="7"/>
      <c r="E66" s="6"/>
      <c r="F66" s="6"/>
      <c r="G66" s="6"/>
      <c r="H66" s="6"/>
      <c r="I66" s="6"/>
      <c r="J66" s="6"/>
      <c r="K66" s="6"/>
      <c r="L66" s="11" t="e">
        <f t="shared" si="0"/>
        <v>#DIV/0!</v>
      </c>
      <c r="M66" s="9">
        <f t="shared" si="1"/>
        <v>0</v>
      </c>
      <c r="N66" s="9" t="e">
        <f t="shared" si="2"/>
        <v>#DIV/0!</v>
      </c>
      <c r="O66" s="9" t="e">
        <f t="shared" si="3"/>
        <v>#DIV/0!</v>
      </c>
      <c r="P66" s="9" t="e">
        <f t="shared" si="4"/>
        <v>#DIV/0!</v>
      </c>
      <c r="Q66" s="11" t="e">
        <f t="shared" si="5"/>
        <v>#DIV/0!</v>
      </c>
    </row>
    <row r="67" spans="1:17" s="4" customFormat="1" ht="33" hidden="1" customHeight="1" x14ac:dyDescent="0.25">
      <c r="A67" s="9">
        <v>42</v>
      </c>
      <c r="B67" s="9" t="s">
        <v>38</v>
      </c>
      <c r="C67" s="7" t="s">
        <v>24</v>
      </c>
      <c r="D67" s="7"/>
      <c r="E67" s="6"/>
      <c r="F67" s="6"/>
      <c r="G67" s="6"/>
      <c r="H67" s="6"/>
      <c r="I67" s="6"/>
      <c r="J67" s="6"/>
      <c r="K67" s="6"/>
      <c r="L67" s="11" t="e">
        <f t="shared" si="0"/>
        <v>#DIV/0!</v>
      </c>
      <c r="M67" s="9">
        <f t="shared" si="1"/>
        <v>0</v>
      </c>
      <c r="N67" s="9" t="e">
        <f t="shared" si="2"/>
        <v>#DIV/0!</v>
      </c>
      <c r="O67" s="9" t="e">
        <f t="shared" si="3"/>
        <v>#DIV/0!</v>
      </c>
      <c r="P67" s="9" t="e">
        <f t="shared" si="4"/>
        <v>#DIV/0!</v>
      </c>
      <c r="Q67" s="11" t="e">
        <f t="shared" si="5"/>
        <v>#DIV/0!</v>
      </c>
    </row>
    <row r="68" spans="1:17" hidden="1" x14ac:dyDescent="0.25"/>
    <row r="69" spans="1:17" ht="1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0"/>
    </row>
    <row r="70" spans="1:17" ht="15" customHeight="1" x14ac:dyDescent="0.25">
      <c r="A70" s="38" t="s">
        <v>78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1:17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1:17" x14ac:dyDescent="0.25">
      <c r="A72" s="40" t="s">
        <v>27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</row>
    <row r="73" spans="1:17" x14ac:dyDescent="0.2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</row>
    <row r="75" spans="1:17" x14ac:dyDescent="0.25">
      <c r="A75" s="40" t="s">
        <v>79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</row>
  </sheetData>
  <mergeCells count="16">
    <mergeCell ref="A72:Q73"/>
    <mergeCell ref="A75:O75"/>
    <mergeCell ref="C18:D18"/>
    <mergeCell ref="N12:O12"/>
    <mergeCell ref="B14:P14"/>
    <mergeCell ref="A70:Q71"/>
    <mergeCell ref="Q18:Q19"/>
    <mergeCell ref="A17:B17"/>
    <mergeCell ref="C17:D17"/>
    <mergeCell ref="L18:L19"/>
    <mergeCell ref="M18:M19"/>
    <mergeCell ref="N18:N19"/>
    <mergeCell ref="O18:O19"/>
    <mergeCell ref="P18:P19"/>
    <mergeCell ref="A18:A19"/>
    <mergeCell ref="B18:B19"/>
  </mergeCells>
  <conditionalFormatting sqref="P20:P67">
    <cfRule type="containsText" dxfId="23" priority="142" operator="containsText" text="НЕ">
      <formula>NOT(ISERROR(SEARCH("НЕ",P20)))</formula>
    </cfRule>
    <cfRule type="containsText" dxfId="22" priority="143" operator="containsText" text="ОДНОРОДНЫЕ">
      <formula>NOT(ISERROR(SEARCH("ОДНОРОДНЫЕ",P20)))</formula>
    </cfRule>
    <cfRule type="containsText" dxfId="21" priority="144" operator="containsText" text="НЕОДНОРОДНЫЕ">
      <formula>NOT(ISERROR(SEARCH("НЕОДНОРОДНЫЕ",P20)))</formula>
    </cfRule>
  </conditionalFormatting>
  <conditionalFormatting sqref="P20:P67">
    <cfRule type="containsText" dxfId="20" priority="139" operator="containsText" text="НЕОДНОРОДНЫЕ">
      <formula>NOT(ISERROR(SEARCH("НЕОДНОРОДНЫЕ",P20)))</formula>
    </cfRule>
    <cfRule type="containsText" dxfId="19" priority="140" operator="containsText" text="ОДНОРОДНЫЕ">
      <formula>NOT(ISERROR(SEARCH("ОДНОРОДНЫЕ",P20)))</formula>
    </cfRule>
    <cfRule type="containsText" dxfId="18" priority="141" operator="containsText" text="НЕОДНОРОДНЫЕ">
      <formula>NOT(ISERROR(SEARCH("НЕОДНОРОДНЫЕ",P20)))</formula>
    </cfRule>
  </conditionalFormatting>
  <conditionalFormatting sqref="P66">
    <cfRule type="containsText" dxfId="17" priority="16" operator="containsText" text="НЕ">
      <formula>NOT(ISERROR(SEARCH("НЕ",P66)))</formula>
    </cfRule>
    <cfRule type="containsText" dxfId="16" priority="17" operator="containsText" text="ОДНОРОДНЫЕ">
      <formula>NOT(ISERROR(SEARCH("ОДНОРОДНЫЕ",P66)))</formula>
    </cfRule>
    <cfRule type="containsText" dxfId="15" priority="18" operator="containsText" text="НЕОДНОРОДНЫЕ">
      <formula>NOT(ISERROR(SEARCH("НЕОДНОРОДНЫЕ",P66)))</formula>
    </cfRule>
  </conditionalFormatting>
  <conditionalFormatting sqref="P66">
    <cfRule type="containsText" dxfId="14" priority="13" operator="containsText" text="НЕОДНОРОДНЫЕ">
      <formula>NOT(ISERROR(SEARCH("НЕОДНОРОДНЫЕ",P66)))</formula>
    </cfRule>
    <cfRule type="containsText" dxfId="13" priority="14" operator="containsText" text="ОДНОРОДНЫЕ">
      <formula>NOT(ISERROR(SEARCH("ОДНОРОДНЫЕ",P66)))</formula>
    </cfRule>
    <cfRule type="containsText" dxfId="12" priority="15" operator="containsText" text="НЕОДНОРОДНЫЕ">
      <formula>NOT(ISERROR(SEARCH("НЕОДНОРОДНЫЕ",P66)))</formula>
    </cfRule>
  </conditionalFormatting>
  <conditionalFormatting sqref="P65">
    <cfRule type="containsText" dxfId="11" priority="10" operator="containsText" text="НЕ">
      <formula>NOT(ISERROR(SEARCH("НЕ",P65)))</formula>
    </cfRule>
    <cfRule type="containsText" dxfId="10" priority="11" operator="containsText" text="ОДНОРОДНЫЕ">
      <formula>NOT(ISERROR(SEARCH("ОДНОРОДНЫЕ",P65)))</formula>
    </cfRule>
    <cfRule type="containsText" dxfId="9" priority="12" operator="containsText" text="НЕОДНОРОДНЫЕ">
      <formula>NOT(ISERROR(SEARCH("НЕОДНОРОДНЫЕ",P65)))</formula>
    </cfRule>
  </conditionalFormatting>
  <conditionalFormatting sqref="P65">
    <cfRule type="containsText" dxfId="8" priority="7" operator="containsText" text="НЕОДНОРОДНЫЕ">
      <formula>NOT(ISERROR(SEARCH("НЕОДНОРОДНЫЕ",P65)))</formula>
    </cfRule>
    <cfRule type="containsText" dxfId="7" priority="8" operator="containsText" text="ОДНОРОДНЫЕ">
      <formula>NOT(ISERROR(SEARCH("ОДНОРОДНЫЕ",P65)))</formula>
    </cfRule>
    <cfRule type="containsText" dxfId="6" priority="9" operator="containsText" text="НЕОДНОРОДНЫЕ">
      <formula>NOT(ISERROR(SEARCH("НЕОДНОРОДНЫЕ",P65)))</formula>
    </cfRule>
  </conditionalFormatting>
  <conditionalFormatting sqref="P67">
    <cfRule type="containsText" dxfId="5" priority="4" operator="containsText" text="НЕ">
      <formula>NOT(ISERROR(SEARCH("НЕ",P67)))</formula>
    </cfRule>
    <cfRule type="containsText" dxfId="4" priority="5" operator="containsText" text="ОДНОРОДНЫЕ">
      <formula>NOT(ISERROR(SEARCH("ОДНОРОДНЫЕ",P67)))</formula>
    </cfRule>
    <cfRule type="containsText" dxfId="3" priority="6" operator="containsText" text="НЕОДНОРОДНЫЕ">
      <formula>NOT(ISERROR(SEARCH("НЕОДНОРОДНЫЕ",P67)))</formula>
    </cfRule>
  </conditionalFormatting>
  <conditionalFormatting sqref="P67">
    <cfRule type="containsText" dxfId="2" priority="1" operator="containsText" text="НЕОДНОРОДНЫЕ">
      <formula>NOT(ISERROR(SEARCH("НЕОДНОРОДНЫЕ",P67)))</formula>
    </cfRule>
    <cfRule type="containsText" dxfId="1" priority="2" operator="containsText" text="ОДНОРОДНЫЕ">
      <formula>NOT(ISERROR(SEARCH("ОДНОРОДНЫЕ",P67)))</formula>
    </cfRule>
    <cfRule type="containsText" dxfId="0" priority="3" operator="containsText" text="НЕОДНОРОДНЫЕ">
      <formula>NOT(ISERROR(SEARCH("НЕОДНОРОДНЫЕ",P67)))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2022-06-29T07:55:24Z</dcterms:modified>
</cp:coreProperties>
</file>