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O23" i="1" s="1"/>
  <c r="K23" i="1"/>
  <c r="L23" i="1"/>
  <c r="J24" i="1"/>
  <c r="O24" i="1" s="1"/>
  <c r="K24" i="1"/>
  <c r="L24" i="1"/>
  <c r="L22" i="1"/>
  <c r="K22" i="1"/>
  <c r="L20" i="1"/>
  <c r="K20" i="1"/>
  <c r="J22" i="1"/>
  <c r="O22" i="1" s="1"/>
  <c r="J20" i="1"/>
  <c r="M23" i="1" l="1"/>
  <c r="N23" i="1" s="1"/>
  <c r="M24" i="1"/>
  <c r="N24" i="1" s="1"/>
  <c r="K21" i="1"/>
  <c r="L21" i="1"/>
  <c r="J21" i="1"/>
  <c r="O21" i="1" s="1"/>
  <c r="M20" i="1"/>
  <c r="N20" i="1" s="1"/>
  <c r="M22" i="1"/>
  <c r="N22" i="1" s="1"/>
  <c r="O20" i="1"/>
  <c r="C17" i="1" l="1"/>
  <c r="M21" i="1"/>
  <c r="N21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<sst xmlns="http://schemas.openxmlformats.org/spreadsheetml/2006/main" count="49" uniqueCount="42">
  <si>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</si>
  <si>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</si>
  <si>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</si>
  <si>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</si>
  <si>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</si>
  <si>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</si>
  <si>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</si>
  <si>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</si>
  <si>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</si>
  <si>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</si>
  <si>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</si>
  <si>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</si>
  <si>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</si>
  <si>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</si>
  <si>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</si>
  <si>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</si>
  <si>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</si>
  <si>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</si>
  <si>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</si>
  <si>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</si>
  <si>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</si>
  <si>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</si>
  <si>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</si>
  <si>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</si>
  <si>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</si>
  <si>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</si>
  <si>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перец сладкий</t>
  </si>
  <si>
    <t>зелень свежая</t>
  </si>
  <si>
    <t>томаты свежие</t>
  </si>
  <si>
    <t>огурцы свежие</t>
  </si>
  <si>
    <t>ИТОГО:</t>
  </si>
  <si>
    <t>КП вх.200 от 19.01.2022</t>
  </si>
  <si>
    <t>КП вх.201 от 19.01.2022</t>
  </si>
  <si>
    <t>КП вх.202 от 19.01.2022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</si>
  <si>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</si>
  <si>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462 500 (четыреста шестьдесят две тысячи пятьсот) рублей 00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</si>
  <si>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</si>
  <si>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</si>
  <si>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</si>
  <si>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</si>
  <si>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119-22</t>
  </si>
  <si>
    <t>на поставку овощей свежих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</si>
</sst>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O4" sqref="O4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36</v>
      </c>
    </row>
    <row r="2" spans="1:15" x14ac:dyDescent="0.25">
      <c r="A2" s="18"/>
      <c r="B2" s="18"/>
      <c r="C2" s="18"/>
      <c r="D2" s="18"/>
      <c r="K2" s="18"/>
      <c r="L2" s="18"/>
      <c r="M2" s="18"/>
      <c r="N2" s="18"/>
      <c r="O2" s="39" t="s">
        <v>37</v>
      </c>
    </row>
    <row r="3" spans="1:15" x14ac:dyDescent="0.25">
      <c r="A3" s="18"/>
      <c r="B3" s="18"/>
      <c r="C3" s="18"/>
      <c r="D3" s="18"/>
      <c r="K3" s="18"/>
      <c r="L3" s="18"/>
      <c r="M3" s="18"/>
      <c r="N3" s="18"/>
      <c r="O3" s="39" t="s">
        <v>41</v>
      </c>
    </row>
    <row r="4" spans="1:15" x14ac:dyDescent="0.25">
      <c r="A4" s="18"/>
      <c r="B4" s="18"/>
      <c r="C4" s="18"/>
      <c r="D4" s="18"/>
      <c r="K4" s="18"/>
      <c r="L4" s="18"/>
      <c r="M4" s="18"/>
      <c r="N4" s="18"/>
      <c r="O4" s="39" t="s">
        <v>38</v>
      </c>
    </row>
    <row r="5" spans="1:15" x14ac:dyDescent="0.25">
      <c r="A5" s="18"/>
      <c r="B5" s="18"/>
      <c r="C5" s="18"/>
      <c r="D5" s="18"/>
      <c r="K5" s="18"/>
      <c r="L5" s="18"/>
      <c r="M5" s="18"/>
      <c r="N5" s="18"/>
      <c r="O5" s="39" t="s">
        <v>39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  <c r="O6" s="39" t="s">
        <v>40</v>
      </c>
    </row>
    <row r="7" spans="1:15" x14ac:dyDescent="0.25">
      <c r="A7" s="26"/>
      <c r="B7" s="26"/>
      <c r="C7" s="26"/>
      <c r="D7" s="26"/>
      <c r="K7" s="26"/>
      <c r="L7" s="26"/>
      <c r="M7" s="26"/>
      <c r="N7" s="26"/>
      <c r="O7" s="39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5" t="s">
        <v>20</v>
      </c>
      <c r="M12" s="35"/>
      <c r="N12" s="8"/>
      <c r="O12" s="4" t="s">
        <v>18</v>
      </c>
    </row>
    <row r="13" spans="1:15" ht="18.75" x14ac:dyDescent="0.25">
      <c r="O13" s="5"/>
    </row>
    <row r="14" spans="1:15" ht="18.75" x14ac:dyDescent="0.25">
      <c r="B14" s="36" t="s">
        <v>19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5"/>
    </row>
    <row r="15" spans="1:15" hidden="1" x14ac:dyDescent="0.25"/>
    <row r="17" spans="1:15" s="8" customFormat="1" ht="39" customHeight="1" x14ac:dyDescent="0.25">
      <c r="A17" s="29" t="s">
        <v>14</v>
      </c>
      <c r="B17" s="30"/>
      <c r="C17" s="31">
        <f>SUMIF(O20:O24,"&gt;0")</f>
        <v>462500</v>
      </c>
      <c r="D17" s="30"/>
      <c r="E17" s="15" t="s">
        <v>31</v>
      </c>
      <c r="F17" s="15" t="s">
        <v>32</v>
      </c>
      <c r="G17" s="15" t="s">
        <v>33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4" t="s">
        <v>0</v>
      </c>
      <c r="B18" s="34" t="s">
        <v>1</v>
      </c>
      <c r="C18" s="34" t="s">
        <v>2</v>
      </c>
      <c r="D18" s="34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2" t="s">
        <v>15</v>
      </c>
      <c r="K18" s="34" t="s">
        <v>11</v>
      </c>
      <c r="L18" s="34" t="s">
        <v>12</v>
      </c>
      <c r="M18" s="34" t="s">
        <v>13</v>
      </c>
      <c r="N18" s="34" t="s">
        <v>9</v>
      </c>
      <c r="O18" s="28" t="s">
        <v>10</v>
      </c>
    </row>
    <row r="19" spans="1:15" s="8" customFormat="1" ht="30" x14ac:dyDescent="0.25">
      <c r="A19" s="34"/>
      <c r="B19" s="34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3"/>
      <c r="K19" s="34"/>
      <c r="L19" s="34"/>
      <c r="M19" s="34"/>
      <c r="N19" s="34"/>
      <c r="O19" s="28"/>
    </row>
    <row r="20" spans="1:15" s="8" customFormat="1" ht="17.45" customHeight="1" x14ac:dyDescent="0.25">
      <c r="A20" s="17">
        <v>1</v>
      </c>
      <c r="B20" s="20" t="s">
        <v>28</v>
      </c>
      <c r="C20" s="20" t="s">
        <v>25</v>
      </c>
      <c r="D20" s="21">
        <v>500</v>
      </c>
      <c r="E20" s="19">
        <v>190</v>
      </c>
      <c r="F20" s="19">
        <v>150</v>
      </c>
      <c r="G20" s="19">
        <v>190</v>
      </c>
      <c r="H20" s="16"/>
      <c r="I20" s="16"/>
      <c r="J20" s="16">
        <f t="shared" ref="J20:J22" si="0">AVERAGE(E20:I20)</f>
        <v>176.66666666666666</v>
      </c>
      <c r="K20" s="17">
        <f t="shared" ref="K20:K22" si="1">COUNT(E20:I20)</f>
        <v>3</v>
      </c>
      <c r="L20" s="17">
        <f t="shared" ref="L20:L22" si="2">STDEV(E20:I20)</f>
        <v>23.094010767585083</v>
      </c>
      <c r="M20" s="17">
        <f t="shared" ref="M20:M22" si="3">L20/J20*100</f>
        <v>13.072081566557594</v>
      </c>
      <c r="N20" s="17" t="str">
        <f t="shared" ref="N20:N22" si="4">IF(M20&lt;33,"ОДНОРОДНЫЕ","НЕОДНОРОДНЫЕ")</f>
        <v>ОДНОРОДНЫЕ</v>
      </c>
      <c r="O20" s="16">
        <f t="shared" ref="O20:O22" si="5">D20*J20</f>
        <v>88333.333333333328</v>
      </c>
    </row>
    <row r="21" spans="1:15" s="8" customFormat="1" ht="17.45" customHeight="1" x14ac:dyDescent="0.25">
      <c r="A21" s="17">
        <v>2</v>
      </c>
      <c r="B21" s="20" t="s">
        <v>29</v>
      </c>
      <c r="C21" s="20" t="s">
        <v>25</v>
      </c>
      <c r="D21" s="21">
        <v>500</v>
      </c>
      <c r="E21" s="19">
        <v>190</v>
      </c>
      <c r="F21" s="19">
        <v>150</v>
      </c>
      <c r="G21" s="19">
        <v>190</v>
      </c>
      <c r="H21" s="16"/>
      <c r="I21" s="16"/>
      <c r="J21" s="16">
        <f t="shared" si="0"/>
        <v>176.66666666666666</v>
      </c>
      <c r="K21" s="17">
        <f t="shared" si="1"/>
        <v>3</v>
      </c>
      <c r="L21" s="17">
        <f t="shared" si="2"/>
        <v>23.094010767585083</v>
      </c>
      <c r="M21" s="17">
        <f t="shared" si="3"/>
        <v>13.072081566557594</v>
      </c>
      <c r="N21" s="17" t="str">
        <f t="shared" si="4"/>
        <v>ОДНОРОДНЫЕ</v>
      </c>
      <c r="O21" s="16">
        <f t="shared" si="5"/>
        <v>88333.333333333328</v>
      </c>
    </row>
    <row r="22" spans="1:15" s="8" customFormat="1" ht="17.45" customHeight="1" x14ac:dyDescent="0.25">
      <c r="A22" s="17">
        <v>3</v>
      </c>
      <c r="B22" s="20" t="s">
        <v>26</v>
      </c>
      <c r="C22" s="20" t="s">
        <v>25</v>
      </c>
      <c r="D22" s="22">
        <v>800</v>
      </c>
      <c r="E22" s="19">
        <v>280</v>
      </c>
      <c r="F22" s="19">
        <v>180</v>
      </c>
      <c r="G22" s="19">
        <v>280</v>
      </c>
      <c r="H22" s="16"/>
      <c r="I22" s="16"/>
      <c r="J22" s="16">
        <f t="shared" si="0"/>
        <v>246.66666666666666</v>
      </c>
      <c r="K22" s="17">
        <f t="shared" si="1"/>
        <v>3</v>
      </c>
      <c r="L22" s="17">
        <f t="shared" si="2"/>
        <v>57.735026918962532</v>
      </c>
      <c r="M22" s="17">
        <f t="shared" si="3"/>
        <v>23.406091994173998</v>
      </c>
      <c r="N22" s="17" t="str">
        <f t="shared" si="4"/>
        <v>ОДНОРОДНЫЕ</v>
      </c>
      <c r="O22" s="16">
        <f t="shared" si="5"/>
        <v>197333.33333333331</v>
      </c>
    </row>
    <row r="23" spans="1:15" s="8" customFormat="1" ht="17.45" customHeight="1" x14ac:dyDescent="0.25">
      <c r="A23" s="23">
        <v>4</v>
      </c>
      <c r="B23" s="20" t="s">
        <v>27</v>
      </c>
      <c r="C23" s="20" t="s">
        <v>25</v>
      </c>
      <c r="D23" s="22">
        <v>300</v>
      </c>
      <c r="E23" s="24">
        <v>300</v>
      </c>
      <c r="F23" s="24">
        <v>250</v>
      </c>
      <c r="G23" s="24">
        <v>335</v>
      </c>
      <c r="H23" s="24"/>
      <c r="I23" s="24"/>
      <c r="J23" s="24">
        <f t="shared" ref="J23:J24" si="6">AVERAGE(E23:I23)</f>
        <v>295</v>
      </c>
      <c r="K23" s="23">
        <f t="shared" ref="K23:K24" si="7">COUNT(E23:I23)</f>
        <v>3</v>
      </c>
      <c r="L23" s="23">
        <f t="shared" ref="L23:L24" si="8">STDEV(E23:I23)</f>
        <v>42.720018726587654</v>
      </c>
      <c r="M23" s="23">
        <f t="shared" ref="M23:M24" si="9">L23/J23*100</f>
        <v>14.481362280199207</v>
      </c>
      <c r="N23" s="23" t="str">
        <f t="shared" ref="N23:N24" si="10">IF(M23&lt;33,"ОДНОРОДНЫЕ","НЕОДНОРОДНЫЕ")</f>
        <v>ОДНОРОДНЫЕ</v>
      </c>
      <c r="O23" s="24">
        <f t="shared" ref="O23:O24" si="11">D23*J23</f>
        <v>88500</v>
      </c>
    </row>
    <row r="24" spans="1:15" s="8" customFormat="1" ht="17.45" customHeight="1" x14ac:dyDescent="0.25">
      <c r="A24" s="23">
        <v>5</v>
      </c>
      <c r="B24" s="20" t="s">
        <v>30</v>
      </c>
      <c r="C24" s="20"/>
      <c r="D24" s="22"/>
      <c r="E24" s="24">
        <v>504000</v>
      </c>
      <c r="F24" s="24">
        <v>369000</v>
      </c>
      <c r="G24" s="24">
        <v>514500</v>
      </c>
      <c r="H24" s="24"/>
      <c r="I24" s="24"/>
      <c r="J24" s="24">
        <f t="shared" si="6"/>
        <v>462500</v>
      </c>
      <c r="K24" s="23">
        <f t="shared" si="7"/>
        <v>3</v>
      </c>
      <c r="L24" s="23">
        <f t="shared" si="8"/>
        <v>81143.391597837472</v>
      </c>
      <c r="M24" s="23">
        <f t="shared" si="9"/>
        <v>17.54451710223513</v>
      </c>
      <c r="N24" s="23" t="str">
        <f t="shared" si="10"/>
        <v>ОДНОРОДНЫЕ</v>
      </c>
      <c r="O24" s="24">
        <f t="shared" si="11"/>
        <v>0</v>
      </c>
    </row>
    <row r="25" spans="1:15" s="10" customFormat="1" x14ac:dyDescent="0.25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5" customFormat="1" ht="33.6" customHeight="1" x14ac:dyDescent="0.25">
      <c r="A26" s="37" t="s">
        <v>34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s="25" customFormat="1" ht="35.450000000000003" customHeight="1" x14ac:dyDescent="0.25">
      <c r="A27" s="37" t="s">
        <v>24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25" customForma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s="25" customFormat="1" ht="30" customHeight="1" x14ac:dyDescent="0.25">
      <c r="A29" s="38" t="s">
        <v>35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 s="10" customForma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</sheetData>
  <mergeCells count="18">
    <mergeCell ref="L12:M12"/>
    <mergeCell ref="B14:N14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6:O26"/>
    <mergeCell ref="A27:O27"/>
    <mergeCell ref="A28:O28"/>
    <mergeCell ref="A29:O29"/>
  </mergeCells>
  <conditionalFormatting sqref="N20:N24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4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2022-06-23T06:42:47Z</dcterms:modified>
</cp:coreProperties>
</file>