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Лист1!$B$32</definedName>
  </definedNames>
  <calcPr calcId="144525"/>
</workbook>
</file>

<file path=xl/calcChain.xml><?xml version="1.0" encoding="utf-8"?>
<calcChain xmlns="http://schemas.openxmlformats.org/spreadsheetml/2006/main">
  <c r="J26" i="1" l="1"/>
  <c r="O26" i="1" s="1"/>
  <c r="K26" i="1"/>
  <c r="L26" i="1"/>
  <c r="J27" i="1"/>
  <c r="O27" i="1" s="1"/>
  <c r="K27" i="1"/>
  <c r="L27" i="1"/>
  <c r="J28" i="1"/>
  <c r="O28" i="1" s="1"/>
  <c r="K28" i="1"/>
  <c r="L28" i="1"/>
  <c r="L40" i="1"/>
  <c r="K40" i="1"/>
  <c r="J40" i="1"/>
  <c r="O40" i="1" s="1"/>
  <c r="L39" i="1"/>
  <c r="K39" i="1"/>
  <c r="J39" i="1"/>
  <c r="O39" i="1" s="1"/>
  <c r="L25" i="1"/>
  <c r="K25" i="1"/>
  <c r="J25" i="1"/>
  <c r="O25" i="1" s="1"/>
  <c r="L24" i="1"/>
  <c r="K24" i="1"/>
  <c r="J24" i="1"/>
  <c r="O24" i="1" s="1"/>
  <c r="L23" i="1"/>
  <c r="K23" i="1"/>
  <c r="J23" i="1"/>
  <c r="O23" i="1" s="1"/>
  <c r="L34" i="1"/>
  <c r="K34" i="1"/>
  <c r="J34" i="1"/>
  <c r="O34" i="1" s="1"/>
  <c r="L21" i="1"/>
  <c r="K21" i="1"/>
  <c r="J21" i="1"/>
  <c r="O21" i="1" s="1"/>
  <c r="L32" i="1"/>
  <c r="K32" i="1"/>
  <c r="J32" i="1"/>
  <c r="O32" i="1" s="1"/>
  <c r="L30" i="1"/>
  <c r="K30" i="1"/>
  <c r="J30" i="1"/>
  <c r="O30" i="1" s="1"/>
  <c r="L38" i="1"/>
  <c r="K38" i="1"/>
  <c r="J38" i="1"/>
  <c r="O38" i="1" s="1"/>
  <c r="L22" i="1"/>
  <c r="K22" i="1"/>
  <c r="J22" i="1"/>
  <c r="O22" i="1" s="1"/>
  <c r="L20" i="1"/>
  <c r="K20" i="1"/>
  <c r="J20" i="1"/>
  <c r="O20" i="1" s="1"/>
  <c r="L37" i="1"/>
  <c r="K37" i="1"/>
  <c r="J37" i="1"/>
  <c r="L36" i="1"/>
  <c r="K36" i="1"/>
  <c r="J36" i="1"/>
  <c r="O36" i="1" s="1"/>
  <c r="L35" i="1"/>
  <c r="K35" i="1"/>
  <c r="J35" i="1"/>
  <c r="O35" i="1" s="1"/>
  <c r="L33" i="1"/>
  <c r="K33" i="1"/>
  <c r="J33" i="1"/>
  <c r="O33" i="1" s="1"/>
  <c r="L29" i="1"/>
  <c r="K29" i="1"/>
  <c r="J29" i="1"/>
  <c r="O29" i="1" s="1"/>
  <c r="M23" i="1" l="1"/>
  <c r="N23" i="1" s="1"/>
  <c r="M24" i="1"/>
  <c r="N24" i="1" s="1"/>
  <c r="M39" i="1"/>
  <c r="N39" i="1" s="1"/>
  <c r="M40" i="1"/>
  <c r="N40" i="1" s="1"/>
  <c r="M28" i="1"/>
  <c r="N28" i="1" s="1"/>
  <c r="M26" i="1"/>
  <c r="N26" i="1" s="1"/>
  <c r="M27" i="1"/>
  <c r="N27" i="1" s="1"/>
  <c r="M25" i="1"/>
  <c r="N25" i="1" s="1"/>
  <c r="M34" i="1"/>
  <c r="N34" i="1" s="1"/>
  <c r="M33" i="1"/>
  <c r="N33" i="1" s="1"/>
  <c r="M35" i="1"/>
  <c r="N35" i="1" s="1"/>
  <c r="M38" i="1"/>
  <c r="N38" i="1" s="1"/>
  <c r="M21" i="1"/>
  <c r="N21" i="1" s="1"/>
  <c r="M29" i="1"/>
  <c r="N29" i="1" s="1"/>
  <c r="M20" i="1"/>
  <c r="N20" i="1" s="1"/>
  <c r="M22" i="1"/>
  <c r="N22" i="1" s="1"/>
  <c r="M32" i="1"/>
  <c r="N32" i="1" s="1"/>
  <c r="M37" i="1"/>
  <c r="N37" i="1" s="1"/>
  <c r="M30" i="1"/>
  <c r="N30" i="1" s="1"/>
  <c r="M36" i="1"/>
  <c r="N36" i="1" s="1"/>
  <c r="O37" i="1"/>
  <c r="L31" i="1" l="1"/>
  <c r="K31" i="1"/>
  <c r="J31" i="1"/>
  <c r="M31" i="1" l="1"/>
  <c r="N31" i="1" s="1"/>
  <c r="C17" i="1"/>
  <c r="O31" i="1"/>
</calcChain>
</file>

<file path=xl/sharedStrings.xml><?xml version="1.0" encoding="utf-8"?>
<sst xmlns="http://schemas.openxmlformats.org/spreadsheetml/2006/main" count="79" uniqueCount="58">
  <si>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</si>
  <si>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</si>
  <si>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</si>
  <si>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</si>
  <si>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</si>
  <si>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</si>
  <si>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</si>
  <si>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</si>
  <si>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</si>
  <si>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</si>
  <si>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</si>
  <si>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</si>
  <si>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</si>
  <si>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</si>
  <si>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</si>
  <si>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</si>
  <si>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</si>
  <si>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</si>
  <si>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</si>
  <si>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</si>
  <si>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</si>
  <si>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</si>
  <si>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</si>
  <si>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</si>
  <si>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</si>
  <si>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 xml:space="preserve">Набор реагентов для иммуноферментного выявления HBsAg  в сыворотке (плазме) и препаратах крови человека. </t>
  </si>
  <si>
    <t>Набор реагентов для иммуноферментного выявления и подтверждения присутствия HBsAg.</t>
  </si>
  <si>
    <t xml:space="preserve">Набор реагентов для  иммуноферментного  выявления иммуноглобулинов    классов G и  M к вирусу гепатита С   в сыворотке (плазме) и  препаратах крови человека. </t>
  </si>
  <si>
    <t>Набор реагентов для иммуноферментного выявления  и подтверждения наличия иммуноглобулинов классов G и М к  вирусу гепатита С.</t>
  </si>
  <si>
    <t xml:space="preserve">Набор реагентов для иммуноферментного выявления иммуноглобулинов класса М к вирусу гепатита А  в сыворотке (плазме)  крови. </t>
  </si>
  <si>
    <t xml:space="preserve">Набор реагентов для иммуноферментного количественного и качественного определения иммуноглобулинов класса G к вирусу гепатита А. </t>
  </si>
  <si>
    <t xml:space="preserve">Набор реагентов для ИХА- анти ВГС. </t>
  </si>
  <si>
    <t xml:space="preserve">Набор реагентов для ИХА- HBsAg. </t>
  </si>
  <si>
    <t xml:space="preserve">Набор реагентов  для экспресс-определения ВИЧ1 и ВИЧ2. </t>
  </si>
  <si>
    <t>Набор реагентов для иммуноферментного определения концентрации D-димера в плазме крови человека.</t>
  </si>
  <si>
    <t>Иммунохроматографический экспресс тест для полуколичественного определения прокальцитонина PCT в плазме или сыворотке.</t>
  </si>
  <si>
    <t>Прокальцитонин – ИФА, реагент.</t>
  </si>
  <si>
    <t>Набор реагентов для иммуноферментного выявления суммарных антител к Treponemapallidum.</t>
  </si>
  <si>
    <t>Набор реагентов для определения антител к Treponemapallidum в сыворотке крови человека.</t>
  </si>
  <si>
    <t>Набор для определения антигена кардиолипинового.</t>
  </si>
  <si>
    <t>Сыворотка контрольная положительная для диагностики сифилиса.</t>
  </si>
  <si>
    <t>Сыворотка контрольная слабоположительная для диагностики сифилиса.</t>
  </si>
  <si>
    <t>Сыворотка контрольная отрицательная для диагностики сифилиса.</t>
  </si>
  <si>
    <t>набор</t>
  </si>
  <si>
    <t>уп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</si>
  <si>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</si>
  <si>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</si>
  <si>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384 100,00 (триста восемьдесят четыре тысячи сто) рублей.</t>
  </si>
  <si>
    <t>КП вх.2661-06/22 от 06.06.2022</t>
  </si>
  <si>
    <t>КП вх.2660-06/22 от 06.06.2022</t>
  </si>
  <si>
    <t>КП вх.2659-06/22 от 06.06.2022</t>
  </si>
  <si>
    <r>
      <t>Набор реагентов для иммуноферментного определения концентрации общего иммуно-глобулина Е в сыворотке крови.</t>
    </r>
    <r>
      <rPr>
        <sz val="11"/>
        <color rgb="FF000000"/>
        <rFont val="Times New Roman"/>
        <family val="1"/>
        <charset val="204"/>
      </rPr>
      <t xml:space="preserve"> </t>
    </r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</si>
  <si>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</si>
  <si>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</si>
  <si>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</si>
  <si>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</si>
  <si>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107-22</t>
  </si>
  <si>
    <t>на поставку реагентов для диагностики инфекций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</si>
</sst>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10"/>
    <col min="2" max="2" width="29.7109375" style="11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3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3"/>
      <c r="B1" s="16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45" t="s">
        <v>52</v>
      </c>
    </row>
    <row r="2" spans="1:15" x14ac:dyDescent="0.25">
      <c r="A2" s="13"/>
      <c r="B2" s="16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45" t="s">
        <v>53</v>
      </c>
    </row>
    <row r="3" spans="1:15" x14ac:dyDescent="0.25">
      <c r="A3" s="13"/>
      <c r="B3" s="16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45" t="s">
        <v>57</v>
      </c>
    </row>
    <row r="4" spans="1:15" x14ac:dyDescent="0.25">
      <c r="A4" s="13"/>
      <c r="B4" s="16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45" t="s">
        <v>54</v>
      </c>
    </row>
    <row r="5" spans="1:15" x14ac:dyDescent="0.25">
      <c r="A5" s="13"/>
      <c r="B5" s="16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45" t="s">
        <v>55</v>
      </c>
    </row>
    <row r="6" spans="1:15" x14ac:dyDescent="0.25">
      <c r="A6" s="13"/>
      <c r="B6" s="16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45" t="s">
        <v>56</v>
      </c>
    </row>
    <row r="7" spans="1:15" s="42" customFormat="1" x14ac:dyDescent="0.25">
      <c r="A7" s="44"/>
      <c r="B7" s="16"/>
      <c r="C7" s="44"/>
      <c r="D7" s="44"/>
      <c r="E7" s="43"/>
      <c r="F7" s="43"/>
      <c r="G7" s="43"/>
      <c r="H7" s="43"/>
      <c r="I7" s="43"/>
      <c r="J7" s="43"/>
      <c r="K7" s="44"/>
      <c r="L7" s="44"/>
      <c r="M7" s="44"/>
      <c r="N7" s="44"/>
      <c r="O7" s="45"/>
    </row>
    <row r="8" spans="1:15" s="6" customFormat="1" x14ac:dyDescent="0.25">
      <c r="A8" s="13"/>
      <c r="B8" s="16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7" t="s">
        <v>16</v>
      </c>
    </row>
    <row r="9" spans="1:15" s="6" customFormat="1" x14ac:dyDescent="0.25">
      <c r="A9" s="13"/>
      <c r="B9" s="16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21</v>
      </c>
    </row>
    <row r="10" spans="1:15" s="6" customFormat="1" x14ac:dyDescent="0.25">
      <c r="A10" s="13"/>
      <c r="B10" s="16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8" t="s">
        <v>17</v>
      </c>
    </row>
    <row r="11" spans="1:15" s="6" customFormat="1" x14ac:dyDescent="0.25">
      <c r="A11" s="13"/>
      <c r="B11" s="16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4"/>
    </row>
    <row r="12" spans="1:15" s="6" customFormat="1" ht="28.9" customHeight="1" x14ac:dyDescent="0.25">
      <c r="A12" s="13"/>
      <c r="B12" s="16"/>
      <c r="C12" s="13"/>
      <c r="D12" s="13"/>
      <c r="E12" s="4"/>
      <c r="F12" s="4"/>
      <c r="G12" s="4"/>
      <c r="H12" s="4"/>
      <c r="I12" s="4"/>
      <c r="J12" s="4"/>
      <c r="K12" s="13"/>
      <c r="L12" s="15" t="s">
        <v>20</v>
      </c>
      <c r="M12" s="15"/>
      <c r="N12" s="13"/>
      <c r="O12" s="4" t="s">
        <v>18</v>
      </c>
    </row>
    <row r="13" spans="1:15" x14ac:dyDescent="0.25">
      <c r="A13" s="13"/>
      <c r="B13" s="16"/>
      <c r="C13" s="13"/>
      <c r="D13" s="13"/>
      <c r="E13" s="4"/>
      <c r="F13" s="4"/>
      <c r="G13" s="4"/>
      <c r="H13" s="4"/>
      <c r="I13" s="4"/>
      <c r="J13" s="4"/>
      <c r="K13" s="13"/>
      <c r="L13" s="13"/>
      <c r="M13" s="13"/>
      <c r="N13" s="13"/>
      <c r="O13" s="4"/>
    </row>
    <row r="14" spans="1:15" x14ac:dyDescent="0.25">
      <c r="A14" s="13"/>
      <c r="B14" s="15" t="s">
        <v>19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4"/>
    </row>
    <row r="15" spans="1:15" x14ac:dyDescent="0.25">
      <c r="A15" s="13"/>
      <c r="B15" s="16"/>
      <c r="C15" s="13"/>
      <c r="D15" s="13"/>
      <c r="E15" s="4"/>
      <c r="F15" s="4"/>
      <c r="G15" s="4"/>
      <c r="H15" s="4"/>
      <c r="I15" s="4"/>
      <c r="J15" s="4"/>
      <c r="K15" s="13"/>
      <c r="L15" s="13"/>
      <c r="M15" s="13"/>
      <c r="N15" s="13"/>
      <c r="O15" s="4"/>
    </row>
    <row r="16" spans="1:15" hidden="1" x14ac:dyDescent="0.25">
      <c r="A16" s="13"/>
      <c r="B16" s="16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5" s="5" customFormat="1" ht="52.15" customHeight="1" x14ac:dyDescent="0.25">
      <c r="A17" s="17" t="s">
        <v>14</v>
      </c>
      <c r="B17" s="18"/>
      <c r="C17" s="19">
        <f>SUMIF(O20:O40,"&gt;0")</f>
        <v>396250.32666666672</v>
      </c>
      <c r="D17" s="18"/>
      <c r="E17" s="20" t="s">
        <v>48</v>
      </c>
      <c r="F17" s="20" t="s">
        <v>49</v>
      </c>
      <c r="G17" s="20" t="s">
        <v>50</v>
      </c>
      <c r="H17" s="20"/>
      <c r="I17" s="21"/>
      <c r="J17" s="21"/>
      <c r="K17" s="22"/>
      <c r="L17" s="22"/>
      <c r="M17" s="22"/>
      <c r="N17" s="22"/>
      <c r="O17" s="21"/>
    </row>
    <row r="18" spans="1:15" s="5" customFormat="1" ht="30" customHeight="1" x14ac:dyDescent="0.25">
      <c r="A18" s="23" t="s">
        <v>0</v>
      </c>
      <c r="B18" s="24" t="s">
        <v>1</v>
      </c>
      <c r="C18" s="23" t="s">
        <v>2</v>
      </c>
      <c r="D18" s="23"/>
      <c r="E18" s="21" t="s">
        <v>5</v>
      </c>
      <c r="F18" s="21" t="s">
        <v>7</v>
      </c>
      <c r="G18" s="21" t="s">
        <v>8</v>
      </c>
      <c r="H18" s="21" t="s">
        <v>22</v>
      </c>
      <c r="I18" s="21" t="s">
        <v>23</v>
      </c>
      <c r="J18" s="25" t="s">
        <v>15</v>
      </c>
      <c r="K18" s="23" t="s">
        <v>11</v>
      </c>
      <c r="L18" s="23" t="s">
        <v>12</v>
      </c>
      <c r="M18" s="23" t="s">
        <v>13</v>
      </c>
      <c r="N18" s="23" t="s">
        <v>9</v>
      </c>
      <c r="O18" s="26" t="s">
        <v>10</v>
      </c>
    </row>
    <row r="19" spans="1:15" s="5" customFormat="1" ht="30" x14ac:dyDescent="0.25">
      <c r="A19" s="24"/>
      <c r="B19" s="27"/>
      <c r="C19" s="28" t="s">
        <v>3</v>
      </c>
      <c r="D19" s="28" t="s">
        <v>4</v>
      </c>
      <c r="E19" s="21" t="s">
        <v>6</v>
      </c>
      <c r="F19" s="21" t="s">
        <v>6</v>
      </c>
      <c r="G19" s="21" t="s">
        <v>6</v>
      </c>
      <c r="H19" s="21" t="s">
        <v>6</v>
      </c>
      <c r="I19" s="21" t="s">
        <v>6</v>
      </c>
      <c r="J19" s="29"/>
      <c r="K19" s="23"/>
      <c r="L19" s="23"/>
      <c r="M19" s="23"/>
      <c r="N19" s="23"/>
      <c r="O19" s="26"/>
    </row>
    <row r="20" spans="1:15" s="12" customFormat="1" ht="60" x14ac:dyDescent="0.25">
      <c r="A20" s="32">
        <v>1</v>
      </c>
      <c r="B20" s="33" t="s">
        <v>37</v>
      </c>
      <c r="C20" s="34" t="s">
        <v>43</v>
      </c>
      <c r="D20" s="35">
        <v>30</v>
      </c>
      <c r="E20" s="36">
        <v>5797.12</v>
      </c>
      <c r="F20" s="30">
        <v>5934.32</v>
      </c>
      <c r="G20" s="30">
        <v>5600</v>
      </c>
      <c r="H20" s="30"/>
      <c r="I20" s="30"/>
      <c r="J20" s="30">
        <f>AVERAGE(E20:I20)</f>
        <v>5777.1466666666665</v>
      </c>
      <c r="K20" s="31">
        <f>COUNT(E20:I20)</f>
        <v>3</v>
      </c>
      <c r="L20" s="31">
        <f>STDEV(E20:I20)</f>
        <v>168.05256955290295</v>
      </c>
      <c r="M20" s="31">
        <f>L20/J20*100</f>
        <v>2.9089199088979849</v>
      </c>
      <c r="N20" s="31" t="str">
        <f>IF(M20&lt;33,"ОДНОРОДНЫЕ","НЕОДНОРОДНЫЕ")</f>
        <v>ОДНОРОДНЫЕ</v>
      </c>
      <c r="O20" s="30">
        <f>D20*J20</f>
        <v>173314.4</v>
      </c>
    </row>
    <row r="21" spans="1:15" s="12" customFormat="1" ht="44.45" customHeight="1" x14ac:dyDescent="0.25">
      <c r="A21" s="32">
        <v>2</v>
      </c>
      <c r="B21" s="33" t="s">
        <v>38</v>
      </c>
      <c r="C21" s="34" t="s">
        <v>43</v>
      </c>
      <c r="D21" s="35">
        <v>15</v>
      </c>
      <c r="E21" s="36">
        <v>6956.54</v>
      </c>
      <c r="F21" s="30">
        <v>7121.18</v>
      </c>
      <c r="G21" s="30">
        <v>6720</v>
      </c>
      <c r="H21" s="30"/>
      <c r="I21" s="30"/>
      <c r="J21" s="30">
        <f>AVERAGE(E21:I21)</f>
        <v>6932.5733333333337</v>
      </c>
      <c r="K21" s="31">
        <f>COUNT(E21:I21)</f>
        <v>3</v>
      </c>
      <c r="L21" s="31">
        <f>STDEV(E21:I21)</f>
        <v>201.66097523649287</v>
      </c>
      <c r="M21" s="31">
        <f>L21/J21*100</f>
        <v>2.9088906173824753</v>
      </c>
      <c r="N21" s="31" t="str">
        <f>IF(M21&lt;33,"ОДНОРОДНЫЕ","НЕОДНОРОДНЫЕ")</f>
        <v>ОДНОРОДНЫЕ</v>
      </c>
      <c r="O21" s="30">
        <f>D21*J21</f>
        <v>103988.6</v>
      </c>
    </row>
    <row r="22" spans="1:15" s="12" customFormat="1" ht="30.6" customHeight="1" x14ac:dyDescent="0.25">
      <c r="A22" s="32">
        <v>3</v>
      </c>
      <c r="B22" s="37" t="s">
        <v>39</v>
      </c>
      <c r="C22" s="34" t="s">
        <v>43</v>
      </c>
      <c r="D22" s="35">
        <v>10</v>
      </c>
      <c r="E22" s="36">
        <v>8385.1200000000008</v>
      </c>
      <c r="F22" s="30">
        <v>8583.57</v>
      </c>
      <c r="G22" s="30">
        <v>8100</v>
      </c>
      <c r="H22" s="30"/>
      <c r="I22" s="30"/>
      <c r="J22" s="30">
        <f>AVERAGE(E22:I22)</f>
        <v>8356.2300000000014</v>
      </c>
      <c r="K22" s="31">
        <f>COUNT(E22:I22)</f>
        <v>3</v>
      </c>
      <c r="L22" s="31">
        <f>STDEV(E22:I22)</f>
        <v>243.07603810330616</v>
      </c>
      <c r="M22" s="31">
        <f>L22/J22*100</f>
        <v>2.9089199088979854</v>
      </c>
      <c r="N22" s="31" t="str">
        <f>IF(M22&lt;33,"ОДНОРОДНЫЕ","НЕОДНОРОДНЫЕ")</f>
        <v>ОДНОРОДНЫЕ</v>
      </c>
      <c r="O22" s="30">
        <f>D22*J22</f>
        <v>83562.300000000017</v>
      </c>
    </row>
    <row r="23" spans="1:15" s="12" customFormat="1" ht="44.45" customHeight="1" x14ac:dyDescent="0.25">
      <c r="A23" s="32">
        <v>4</v>
      </c>
      <c r="B23" s="37" t="s">
        <v>40</v>
      </c>
      <c r="C23" s="34" t="s">
        <v>44</v>
      </c>
      <c r="D23" s="35">
        <v>2</v>
      </c>
      <c r="E23" s="36">
        <v>6573.52</v>
      </c>
      <c r="F23" s="30">
        <v>6729.1</v>
      </c>
      <c r="G23" s="30">
        <v>6350</v>
      </c>
      <c r="H23" s="30"/>
      <c r="I23" s="30"/>
      <c r="J23" s="30">
        <f>AVERAGE(E23:I23)</f>
        <v>6550.8733333333339</v>
      </c>
      <c r="K23" s="31">
        <f>COUNT(E23:I23)</f>
        <v>3</v>
      </c>
      <c r="L23" s="31">
        <f>STDEV(E23:I23)</f>
        <v>190.56194828279178</v>
      </c>
      <c r="M23" s="31">
        <f>L23/J23*100</f>
        <v>2.9089548612265195</v>
      </c>
      <c r="N23" s="31" t="str">
        <f>IF(M23&lt;33,"ОДНОРОДНЫЕ","НЕОДНОРОДНЫЕ")</f>
        <v>ОДНОРОДНЫЕ</v>
      </c>
      <c r="O23" s="30">
        <f>D23*J23</f>
        <v>13101.746666666668</v>
      </c>
    </row>
    <row r="24" spans="1:15" s="12" customFormat="1" ht="41.45" customHeight="1" x14ac:dyDescent="0.25">
      <c r="A24" s="32">
        <v>5</v>
      </c>
      <c r="B24" s="37" t="s">
        <v>41</v>
      </c>
      <c r="C24" s="34" t="s">
        <v>44</v>
      </c>
      <c r="D24" s="35">
        <v>2</v>
      </c>
      <c r="E24" s="36">
        <v>5486.56</v>
      </c>
      <c r="F24" s="30">
        <v>5616.41</v>
      </c>
      <c r="G24" s="30">
        <v>5300</v>
      </c>
      <c r="H24" s="30"/>
      <c r="I24" s="30"/>
      <c r="J24" s="30">
        <f t="shared" ref="J24" si="0">AVERAGE(E24:I24)</f>
        <v>5467.6566666666668</v>
      </c>
      <c r="K24" s="31">
        <f t="shared" ref="K24" si="1">COUNT(E24:I24)</f>
        <v>3</v>
      </c>
      <c r="L24" s="31">
        <f t="shared" ref="L24" si="2">STDEV(E24:I24)</f>
        <v>159.04975332685467</v>
      </c>
      <c r="M24" s="31">
        <f t="shared" ref="M24" si="3">L24/J24*100</f>
        <v>2.9089199088979862</v>
      </c>
      <c r="N24" s="31" t="str">
        <f t="shared" ref="N24" si="4">IF(M24&lt;33,"ОДНОРОДНЫЕ","НЕОДНОРОДНЫЕ")</f>
        <v>ОДНОРОДНЫЕ</v>
      </c>
      <c r="O24" s="30">
        <f t="shared" ref="O24" si="5">D24*J24</f>
        <v>10935.313333333334</v>
      </c>
    </row>
    <row r="25" spans="1:15" s="12" customFormat="1" ht="39.6" customHeight="1" x14ac:dyDescent="0.25">
      <c r="A25" s="32">
        <v>6</v>
      </c>
      <c r="B25" s="37" t="s">
        <v>42</v>
      </c>
      <c r="C25" s="34" t="s">
        <v>44</v>
      </c>
      <c r="D25" s="35">
        <v>2</v>
      </c>
      <c r="E25" s="36">
        <v>5693.6</v>
      </c>
      <c r="F25" s="30">
        <v>5828.35</v>
      </c>
      <c r="G25" s="30">
        <v>5500</v>
      </c>
      <c r="H25" s="30"/>
      <c r="I25" s="30"/>
      <c r="J25" s="30">
        <f>AVERAGE(E25:I25)</f>
        <v>5673.9833333333336</v>
      </c>
      <c r="K25" s="31">
        <f>COUNT(E25:I25)</f>
        <v>3</v>
      </c>
      <c r="L25" s="31">
        <f>STDEV(E25:I25)</f>
        <v>165.05163081088716</v>
      </c>
      <c r="M25" s="31">
        <f>L25/J25*100</f>
        <v>2.9089199088979902</v>
      </c>
      <c r="N25" s="31" t="str">
        <f>IF(M25&lt;33,"ОДНОРОДНЫЕ","НЕОДНОРОДНЫЕ")</f>
        <v>ОДНОРОДНЫЕ</v>
      </c>
      <c r="O25" s="30">
        <f>D25*J25</f>
        <v>11347.966666666667</v>
      </c>
    </row>
    <row r="26" spans="1:15" s="12" customFormat="1" ht="51.6" hidden="1" customHeight="1" x14ac:dyDescent="0.25">
      <c r="A26" s="32">
        <v>7</v>
      </c>
      <c r="B26" s="37" t="s">
        <v>25</v>
      </c>
      <c r="C26" s="34" t="s">
        <v>43</v>
      </c>
      <c r="D26" s="35"/>
      <c r="E26" s="36"/>
      <c r="F26" s="30"/>
      <c r="G26" s="30"/>
      <c r="H26" s="30"/>
      <c r="I26" s="30"/>
      <c r="J26" s="30" t="e">
        <f>AVERAGE(E26:I26)</f>
        <v>#DIV/0!</v>
      </c>
      <c r="K26" s="31">
        <f>COUNT(E26:I26)</f>
        <v>0</v>
      </c>
      <c r="L26" s="31" t="e">
        <f>STDEV(E26:I26)</f>
        <v>#DIV/0!</v>
      </c>
      <c r="M26" s="31" t="e">
        <f>L26/J26*100</f>
        <v>#DIV/0!</v>
      </c>
      <c r="N26" s="31" t="e">
        <f>IF(M26&lt;33,"ОДНОРОДНЫЕ","НЕОДНОРОДНЫЕ")</f>
        <v>#DIV/0!</v>
      </c>
      <c r="O26" s="30" t="e">
        <f>D26*J26</f>
        <v>#DIV/0!</v>
      </c>
    </row>
    <row r="27" spans="1:15" s="12" customFormat="1" ht="42" hidden="1" customHeight="1" x14ac:dyDescent="0.25">
      <c r="A27" s="32">
        <v>8</v>
      </c>
      <c r="B27" s="37" t="s">
        <v>26</v>
      </c>
      <c r="C27" s="34" t="s">
        <v>43</v>
      </c>
      <c r="D27" s="35"/>
      <c r="E27" s="36"/>
      <c r="F27" s="30"/>
      <c r="G27" s="30"/>
      <c r="H27" s="30"/>
      <c r="I27" s="30"/>
      <c r="J27" s="30" t="e">
        <f t="shared" ref="J27:J31" si="6">AVERAGE(E27:I27)</f>
        <v>#DIV/0!</v>
      </c>
      <c r="K27" s="31">
        <f t="shared" ref="K27:K31" si="7">COUNT(E27:I27)</f>
        <v>0</v>
      </c>
      <c r="L27" s="31" t="e">
        <f t="shared" ref="L27:L31" si="8">STDEV(E27:I27)</f>
        <v>#DIV/0!</v>
      </c>
      <c r="M27" s="31" t="e">
        <f t="shared" ref="M27:M31" si="9">L27/J27*100</f>
        <v>#DIV/0!</v>
      </c>
      <c r="N27" s="31" t="e">
        <f t="shared" ref="N27:N31" si="10">IF(M27&lt;33,"ОДНОРОДНЫЕ","НЕОДНОРОДНЫЕ")</f>
        <v>#DIV/0!</v>
      </c>
      <c r="O27" s="30" t="e">
        <f t="shared" ref="O27:O31" si="11">D27*J27</f>
        <v>#DIV/0!</v>
      </c>
    </row>
    <row r="28" spans="1:15" s="12" customFormat="1" ht="67.150000000000006" hidden="1" customHeight="1" x14ac:dyDescent="0.25">
      <c r="A28" s="32">
        <v>9</v>
      </c>
      <c r="B28" s="37" t="s">
        <v>27</v>
      </c>
      <c r="C28" s="34" t="s">
        <v>43</v>
      </c>
      <c r="D28" s="35"/>
      <c r="E28" s="36"/>
      <c r="F28" s="30"/>
      <c r="G28" s="30"/>
      <c r="H28" s="30"/>
      <c r="I28" s="30"/>
      <c r="J28" s="30" t="e">
        <f t="shared" ref="J28:J30" si="12">AVERAGE(E28:I28)</f>
        <v>#DIV/0!</v>
      </c>
      <c r="K28" s="31">
        <f t="shared" ref="K28:K30" si="13">COUNT(E28:I28)</f>
        <v>0</v>
      </c>
      <c r="L28" s="31" t="e">
        <f t="shared" ref="L28:L30" si="14">STDEV(E28:I28)</f>
        <v>#DIV/0!</v>
      </c>
      <c r="M28" s="31" t="e">
        <f t="shared" ref="M28:M30" si="15">L28/J28*100</f>
        <v>#DIV/0!</v>
      </c>
      <c r="N28" s="31" t="e">
        <f t="shared" ref="N28:N30" si="16">IF(M28&lt;33,"ОДНОРОДНЫЕ","НЕОДНОРОДНЫЕ")</f>
        <v>#DIV/0!</v>
      </c>
      <c r="O28" s="30" t="e">
        <f t="shared" ref="O28:O30" si="17">D28*J28</f>
        <v>#DIV/0!</v>
      </c>
    </row>
    <row r="29" spans="1:15" s="12" customFormat="1" ht="64.150000000000006" hidden="1" customHeight="1" x14ac:dyDescent="0.25">
      <c r="A29" s="32">
        <v>10</v>
      </c>
      <c r="B29" s="37" t="s">
        <v>28</v>
      </c>
      <c r="C29" s="34" t="s">
        <v>43</v>
      </c>
      <c r="D29" s="35"/>
      <c r="E29" s="36"/>
      <c r="F29" s="30"/>
      <c r="G29" s="30"/>
      <c r="H29" s="30"/>
      <c r="I29" s="30"/>
      <c r="J29" s="30" t="e">
        <f t="shared" si="12"/>
        <v>#DIV/0!</v>
      </c>
      <c r="K29" s="31">
        <f t="shared" si="13"/>
        <v>0</v>
      </c>
      <c r="L29" s="31" t="e">
        <f t="shared" si="14"/>
        <v>#DIV/0!</v>
      </c>
      <c r="M29" s="31" t="e">
        <f t="shared" si="15"/>
        <v>#DIV/0!</v>
      </c>
      <c r="N29" s="31" t="e">
        <f t="shared" si="16"/>
        <v>#DIV/0!</v>
      </c>
      <c r="O29" s="30" t="e">
        <f t="shared" si="17"/>
        <v>#DIV/0!</v>
      </c>
    </row>
    <row r="30" spans="1:15" s="12" customFormat="1" ht="55.15" hidden="1" customHeight="1" x14ac:dyDescent="0.25">
      <c r="A30" s="32">
        <v>11</v>
      </c>
      <c r="B30" s="37" t="s">
        <v>29</v>
      </c>
      <c r="C30" s="34" t="s">
        <v>43</v>
      </c>
      <c r="D30" s="35"/>
      <c r="E30" s="36"/>
      <c r="F30" s="30"/>
      <c r="G30" s="30"/>
      <c r="H30" s="30"/>
      <c r="I30" s="30"/>
      <c r="J30" s="30" t="e">
        <f t="shared" si="12"/>
        <v>#DIV/0!</v>
      </c>
      <c r="K30" s="31">
        <f t="shared" si="13"/>
        <v>0</v>
      </c>
      <c r="L30" s="31" t="e">
        <f t="shared" si="14"/>
        <v>#DIV/0!</v>
      </c>
      <c r="M30" s="31" t="e">
        <f t="shared" si="15"/>
        <v>#DIV/0!</v>
      </c>
      <c r="N30" s="31" t="e">
        <f t="shared" si="16"/>
        <v>#DIV/0!</v>
      </c>
      <c r="O30" s="30" t="e">
        <f t="shared" si="17"/>
        <v>#DIV/0!</v>
      </c>
    </row>
    <row r="31" spans="1:15" s="12" customFormat="1" ht="69.599999999999994" hidden="1" customHeight="1" x14ac:dyDescent="0.25">
      <c r="A31" s="32">
        <v>12</v>
      </c>
      <c r="B31" s="37" t="s">
        <v>30</v>
      </c>
      <c r="C31" s="34" t="s">
        <v>43</v>
      </c>
      <c r="D31" s="35"/>
      <c r="E31" s="36"/>
      <c r="F31" s="30"/>
      <c r="G31" s="30"/>
      <c r="H31" s="30"/>
      <c r="I31" s="30"/>
      <c r="J31" s="30" t="e">
        <f t="shared" si="6"/>
        <v>#DIV/0!</v>
      </c>
      <c r="K31" s="31">
        <f t="shared" si="7"/>
        <v>0</v>
      </c>
      <c r="L31" s="31" t="e">
        <f t="shared" si="8"/>
        <v>#DIV/0!</v>
      </c>
      <c r="M31" s="31" t="e">
        <f t="shared" si="9"/>
        <v>#DIV/0!</v>
      </c>
      <c r="N31" s="31" t="e">
        <f t="shared" si="10"/>
        <v>#DIV/0!</v>
      </c>
      <c r="O31" s="30" t="e">
        <f t="shared" si="11"/>
        <v>#DIV/0!</v>
      </c>
    </row>
    <row r="32" spans="1:15" s="12" customFormat="1" ht="18" hidden="1" customHeight="1" x14ac:dyDescent="0.25">
      <c r="A32" s="32">
        <v>13</v>
      </c>
      <c r="B32" s="33" t="s">
        <v>31</v>
      </c>
      <c r="C32" s="34" t="s">
        <v>43</v>
      </c>
      <c r="D32" s="35"/>
      <c r="E32" s="36"/>
      <c r="F32" s="30"/>
      <c r="G32" s="30"/>
      <c r="H32" s="30"/>
      <c r="I32" s="30"/>
      <c r="J32" s="30" t="e">
        <f>AVERAGE(E32:I32)</f>
        <v>#DIV/0!</v>
      </c>
      <c r="K32" s="31">
        <f>COUNT(E32:I32)</f>
        <v>0</v>
      </c>
      <c r="L32" s="31" t="e">
        <f>STDEV(E32:I32)</f>
        <v>#DIV/0!</v>
      </c>
      <c r="M32" s="31" t="e">
        <f>L32/J32*100</f>
        <v>#DIV/0!</v>
      </c>
      <c r="N32" s="31" t="e">
        <f>IF(M32&lt;33,"ОДНОРОДНЫЕ","НЕОДНОРОДНЫЕ")</f>
        <v>#DIV/0!</v>
      </c>
      <c r="O32" s="30" t="e">
        <f>D32*J32</f>
        <v>#DIV/0!</v>
      </c>
    </row>
    <row r="33" spans="1:15" s="12" customFormat="1" ht="18" hidden="1" customHeight="1" x14ac:dyDescent="0.25">
      <c r="A33" s="32">
        <v>14</v>
      </c>
      <c r="B33" s="33" t="s">
        <v>32</v>
      </c>
      <c r="C33" s="34" t="s">
        <v>43</v>
      </c>
      <c r="D33" s="35"/>
      <c r="E33" s="36"/>
      <c r="F33" s="30"/>
      <c r="G33" s="30"/>
      <c r="H33" s="30"/>
      <c r="I33" s="30"/>
      <c r="J33" s="30" t="e">
        <f t="shared" ref="J33" si="18">AVERAGE(E33:I33)</f>
        <v>#DIV/0!</v>
      </c>
      <c r="K33" s="31">
        <f t="shared" ref="K33" si="19">COUNT(E33:I33)</f>
        <v>0</v>
      </c>
      <c r="L33" s="31" t="e">
        <f t="shared" ref="L33" si="20">STDEV(E33:I33)</f>
        <v>#DIV/0!</v>
      </c>
      <c r="M33" s="31" t="e">
        <f t="shared" ref="M33" si="21">L33/J33*100</f>
        <v>#DIV/0!</v>
      </c>
      <c r="N33" s="31" t="e">
        <f t="shared" ref="N33" si="22">IF(M33&lt;33,"ОДНОРОДНЫЕ","НЕОДНОРОДНЫЕ")</f>
        <v>#DIV/0!</v>
      </c>
      <c r="O33" s="30" t="e">
        <f t="shared" ref="O33" si="23">D33*J33</f>
        <v>#DIV/0!</v>
      </c>
    </row>
    <row r="34" spans="1:15" s="12" customFormat="1" ht="28.15" hidden="1" customHeight="1" x14ac:dyDescent="0.25">
      <c r="A34" s="32">
        <v>15</v>
      </c>
      <c r="B34" s="33" t="s">
        <v>33</v>
      </c>
      <c r="C34" s="34" t="s">
        <v>43</v>
      </c>
      <c r="D34" s="35"/>
      <c r="E34" s="36"/>
      <c r="F34" s="30"/>
      <c r="G34" s="30"/>
      <c r="H34" s="30"/>
      <c r="I34" s="30"/>
      <c r="J34" s="30" t="e">
        <f>AVERAGE(E34:I34)</f>
        <v>#DIV/0!</v>
      </c>
      <c r="K34" s="31">
        <f>COUNT(E34:I34)</f>
        <v>0</v>
      </c>
      <c r="L34" s="31" t="e">
        <f>STDEV(E34:I34)</f>
        <v>#DIV/0!</v>
      </c>
      <c r="M34" s="31" t="e">
        <f>L34/J34*100</f>
        <v>#DIV/0!</v>
      </c>
      <c r="N34" s="31" t="e">
        <f>IF(M34&lt;33,"ОДНОРОДНЫЕ","НЕОДНОРОДНЫЕ")</f>
        <v>#DIV/0!</v>
      </c>
      <c r="O34" s="30" t="e">
        <f>D34*J34</f>
        <v>#DIV/0!</v>
      </c>
    </row>
    <row r="35" spans="1:15" s="12" customFormat="1" ht="42.6" hidden="1" customHeight="1" x14ac:dyDescent="0.25">
      <c r="A35" s="32">
        <v>16</v>
      </c>
      <c r="B35" s="33" t="s">
        <v>34</v>
      </c>
      <c r="C35" s="34" t="s">
        <v>43</v>
      </c>
      <c r="D35" s="35"/>
      <c r="E35" s="36"/>
      <c r="F35" s="30"/>
      <c r="G35" s="30"/>
      <c r="H35" s="30"/>
      <c r="I35" s="30"/>
      <c r="J35" s="30" t="e">
        <f t="shared" ref="J35:J37" si="24">AVERAGE(E35:I35)</f>
        <v>#DIV/0!</v>
      </c>
      <c r="K35" s="31">
        <f t="shared" ref="K35:K37" si="25">COUNT(E35:I35)</f>
        <v>0</v>
      </c>
      <c r="L35" s="31" t="e">
        <f t="shared" ref="L35:L37" si="26">STDEV(E35:I35)</f>
        <v>#DIV/0!</v>
      </c>
      <c r="M35" s="31" t="e">
        <f t="shared" ref="M35:M37" si="27">L35/J35*100</f>
        <v>#DIV/0!</v>
      </c>
      <c r="N35" s="31" t="e">
        <f t="shared" ref="N35:N37" si="28">IF(M35&lt;33,"ОДНОРОДНЫЕ","НЕОДНОРОДНЫЕ")</f>
        <v>#DIV/0!</v>
      </c>
      <c r="O35" s="30" t="e">
        <f t="shared" ref="O35:O37" si="29">D35*J35</f>
        <v>#DIV/0!</v>
      </c>
    </row>
    <row r="36" spans="1:15" s="12" customFormat="1" ht="52.9" hidden="1" customHeight="1" x14ac:dyDescent="0.25">
      <c r="A36" s="32">
        <v>17</v>
      </c>
      <c r="B36" s="37" t="s">
        <v>35</v>
      </c>
      <c r="C36" s="34" t="s">
        <v>43</v>
      </c>
      <c r="D36" s="35"/>
      <c r="E36" s="36"/>
      <c r="F36" s="30"/>
      <c r="G36" s="30"/>
      <c r="H36" s="30"/>
      <c r="I36" s="30"/>
      <c r="J36" s="30" t="e">
        <f t="shared" si="24"/>
        <v>#DIV/0!</v>
      </c>
      <c r="K36" s="31">
        <f t="shared" si="25"/>
        <v>0</v>
      </c>
      <c r="L36" s="31" t="e">
        <f t="shared" si="26"/>
        <v>#DIV/0!</v>
      </c>
      <c r="M36" s="31" t="e">
        <f t="shared" si="27"/>
        <v>#DIV/0!</v>
      </c>
      <c r="N36" s="31" t="e">
        <f t="shared" si="28"/>
        <v>#DIV/0!</v>
      </c>
      <c r="O36" s="30" t="e">
        <f t="shared" si="29"/>
        <v>#DIV/0!</v>
      </c>
    </row>
    <row r="37" spans="1:15" s="12" customFormat="1" ht="17.45" hidden="1" customHeight="1" x14ac:dyDescent="0.25">
      <c r="A37" s="32">
        <v>18</v>
      </c>
      <c r="B37" s="37" t="s">
        <v>36</v>
      </c>
      <c r="C37" s="34" t="s">
        <v>43</v>
      </c>
      <c r="D37" s="35"/>
      <c r="E37" s="36"/>
      <c r="F37" s="30"/>
      <c r="G37" s="30"/>
      <c r="H37" s="30"/>
      <c r="I37" s="30"/>
      <c r="J37" s="30" t="e">
        <f t="shared" si="24"/>
        <v>#DIV/0!</v>
      </c>
      <c r="K37" s="31">
        <f t="shared" si="25"/>
        <v>0</v>
      </c>
      <c r="L37" s="31" t="e">
        <f t="shared" si="26"/>
        <v>#DIV/0!</v>
      </c>
      <c r="M37" s="31" t="e">
        <f t="shared" si="27"/>
        <v>#DIV/0!</v>
      </c>
      <c r="N37" s="31" t="e">
        <f t="shared" si="28"/>
        <v>#DIV/0!</v>
      </c>
      <c r="O37" s="30" t="e">
        <f t="shared" si="29"/>
        <v>#DIV/0!</v>
      </c>
    </row>
    <row r="38" spans="1:15" s="12" customFormat="1" ht="56.45" hidden="1" customHeight="1" x14ac:dyDescent="0.25">
      <c r="A38" s="32">
        <v>19</v>
      </c>
      <c r="B38" s="37" t="s">
        <v>51</v>
      </c>
      <c r="C38" s="34" t="s">
        <v>43</v>
      </c>
      <c r="D38" s="35"/>
      <c r="E38" s="36"/>
      <c r="F38" s="30"/>
      <c r="G38" s="30"/>
      <c r="H38" s="30"/>
      <c r="I38" s="30"/>
      <c r="J38" s="30" t="e">
        <f>AVERAGE(E38:I38)</f>
        <v>#DIV/0!</v>
      </c>
      <c r="K38" s="31">
        <f>COUNT(E38:I38)</f>
        <v>0</v>
      </c>
      <c r="L38" s="31" t="e">
        <f>STDEV(E38:I38)</f>
        <v>#DIV/0!</v>
      </c>
      <c r="M38" s="31" t="e">
        <f>L38/J38*100</f>
        <v>#DIV/0!</v>
      </c>
      <c r="N38" s="31" t="e">
        <f>IF(M38&lt;33,"ОДНОРОДНЫЕ","НЕОДНОРОДНЫЕ")</f>
        <v>#DIV/0!</v>
      </c>
      <c r="O38" s="30" t="e">
        <f>D38*J38</f>
        <v>#DIV/0!</v>
      </c>
    </row>
    <row r="39" spans="1:15" s="12" customFormat="1" ht="15.6" hidden="1" customHeight="1" x14ac:dyDescent="0.25">
      <c r="A39" s="32">
        <v>20</v>
      </c>
      <c r="B39" s="38"/>
      <c r="C39" s="32"/>
      <c r="D39" s="35"/>
      <c r="E39" s="36"/>
      <c r="F39" s="30"/>
      <c r="G39" s="30"/>
      <c r="H39" s="30"/>
      <c r="I39" s="30"/>
      <c r="J39" s="30" t="e">
        <f t="shared" ref="J39" si="30">AVERAGE(E39:I39)</f>
        <v>#DIV/0!</v>
      </c>
      <c r="K39" s="31">
        <f t="shared" ref="K39" si="31">COUNT(E39:I39)</f>
        <v>0</v>
      </c>
      <c r="L39" s="31" t="e">
        <f t="shared" ref="L39" si="32">STDEV(E39:I39)</f>
        <v>#DIV/0!</v>
      </c>
      <c r="M39" s="31" t="e">
        <f t="shared" ref="M39" si="33">L39/J39*100</f>
        <v>#DIV/0!</v>
      </c>
      <c r="N39" s="31" t="e">
        <f t="shared" ref="N39" si="34">IF(M39&lt;33,"ОДНОРОДНЫЕ","НЕОДНОРОДНЫЕ")</f>
        <v>#DIV/0!</v>
      </c>
      <c r="O39" s="30" t="e">
        <f t="shared" ref="O39" si="35">D39*J39</f>
        <v>#DIV/0!</v>
      </c>
    </row>
    <row r="40" spans="1:15" s="12" customFormat="1" ht="15.6" customHeight="1" x14ac:dyDescent="0.25">
      <c r="A40" s="32">
        <v>7</v>
      </c>
      <c r="B40" s="39" t="s">
        <v>45</v>
      </c>
      <c r="C40" s="32"/>
      <c r="D40" s="35"/>
      <c r="E40" s="36">
        <v>397620.26</v>
      </c>
      <c r="F40" s="30">
        <v>407030.72</v>
      </c>
      <c r="G40" s="30">
        <v>384100</v>
      </c>
      <c r="H40" s="30"/>
      <c r="I40" s="30"/>
      <c r="J40" s="30">
        <f>AVERAGE(E40:I40)</f>
        <v>396250.32666666666</v>
      </c>
      <c r="K40" s="31">
        <f>COUNT(E40:I40)</f>
        <v>3</v>
      </c>
      <c r="L40" s="31">
        <f>STDEV(E40:I40)</f>
        <v>11526.578760973833</v>
      </c>
      <c r="M40" s="31">
        <f>L40/J40*100</f>
        <v>2.9089133775453542</v>
      </c>
      <c r="N40" s="31" t="str">
        <f>IF(M40&lt;33,"ОДНОРОДНЫЕ","НЕОДНОРОДНЫЕ")</f>
        <v>ОДНОРОДНЫЕ</v>
      </c>
      <c r="O40" s="30">
        <f>D40*J40</f>
        <v>0</v>
      </c>
    </row>
    <row r="41" spans="1:15" s="6" customFormat="1" x14ac:dyDescent="0.25">
      <c r="A41" s="13"/>
      <c r="B41" s="16"/>
      <c r="C41" s="13"/>
      <c r="D41" s="13"/>
      <c r="E41" s="4"/>
      <c r="F41" s="4"/>
      <c r="G41" s="4"/>
      <c r="H41" s="4"/>
      <c r="I41" s="4"/>
      <c r="J41" s="4"/>
      <c r="K41" s="13"/>
      <c r="L41" s="13"/>
      <c r="M41" s="13"/>
      <c r="N41" s="13"/>
      <c r="O41" s="4"/>
    </row>
    <row r="42" spans="1:15" s="14" customFormat="1" ht="35.450000000000003" customHeight="1" x14ac:dyDescent="0.25">
      <c r="A42" s="40" t="s">
        <v>46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5" s="14" customFormat="1" ht="35.450000000000003" customHeight="1" x14ac:dyDescent="0.25">
      <c r="A43" s="40" t="s">
        <v>24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5" s="14" customFormat="1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5" s="14" customFormat="1" ht="32.450000000000003" customHeight="1" x14ac:dyDescent="0.25">
      <c r="A45" s="41" t="s">
        <v>47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</row>
  </sheetData>
  <mergeCells count="17">
    <mergeCell ref="A18:A19"/>
    <mergeCell ref="B18:B19"/>
    <mergeCell ref="C18:D18"/>
    <mergeCell ref="A45:O45"/>
    <mergeCell ref="L12:M12"/>
    <mergeCell ref="B14:N14"/>
    <mergeCell ref="A42:O42"/>
    <mergeCell ref="A43:O43"/>
    <mergeCell ref="A44:O44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0:N40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40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2022-06-14T01:05:51Z</dcterms:modified>
</cp:coreProperties>
</file>