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3" i="1" l="1"/>
  <c r="K23" i="1"/>
  <c r="J23" i="1"/>
  <c r="O23" i="1" s="1"/>
  <c r="J24" i="1"/>
  <c r="O24" i="1" s="1"/>
  <c r="K24" i="1"/>
  <c r="L24" i="1"/>
  <c r="K20" i="1"/>
  <c r="L22" i="1"/>
  <c r="K22" i="1"/>
  <c r="L21" i="1"/>
  <c r="K21" i="1"/>
  <c r="L19" i="1"/>
  <c r="K19" i="1"/>
  <c r="J22" i="1"/>
  <c r="J21" i="1"/>
  <c r="O21" i="1" s="1"/>
  <c r="J19" i="1"/>
  <c r="L25" i="1"/>
  <c r="J25" i="1"/>
  <c r="O25" i="1" s="1"/>
  <c r="K25" i="1"/>
  <c r="M25" i="1" l="1"/>
  <c r="N25" i="1" s="1"/>
  <c r="M24" i="1"/>
  <c r="N24" i="1" s="1"/>
  <c r="M23" i="1"/>
  <c r="N23" i="1" s="1"/>
  <c r="M22" i="1"/>
  <c r="N22" i="1" s="1"/>
  <c r="L20" i="1"/>
  <c r="J20" i="1"/>
  <c r="O20" i="1" s="1"/>
  <c r="M19" i="1"/>
  <c r="N19" i="1" s="1"/>
  <c r="M21" i="1"/>
  <c r="N21" i="1" s="1"/>
  <c r="O22" i="1"/>
  <c r="O19" i="1"/>
  <c r="C16" i="1" l="1"/>
  <c r="M20" i="1"/>
  <c r="N20" i="1" s="1"/>
</calcChain>
</file>

<file path=xl/sharedStrings.xml><?xml version="1.0" encoding="utf-8"?>
<sst xmlns="http://schemas.openxmlformats.org/spreadsheetml/2006/main" count="51" uniqueCount="44">
  <si>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</si>
  <si>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</si>
  <si>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</si>
  <si>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</si>
  <si>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</si>
  <si>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</si>
  <si>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</si>
  <si>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</si>
  <si>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</si>
  <si>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</si>
  <si>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</si>
  <si>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</si>
  <si>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</si>
  <si>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</si>
  <si>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</si>
  <si>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</si>
  <si>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</si>
  <si>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</si>
  <si>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</si>
  <si>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</si>
  <si>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</si>
  <si>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</si>
  <si>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</si>
  <si>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</si>
  <si>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</si>
  <si>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Изотонический разбавитель 20л</t>
  </si>
  <si>
    <t>шт</t>
  </si>
  <si>
    <t>Лизирующий раствор 5л</t>
  </si>
  <si>
    <t>Лизирующий раствор 1л</t>
  </si>
  <si>
    <t>Очищающий раствор 100мл</t>
  </si>
  <si>
    <t>Гематологический контроль</t>
  </si>
  <si>
    <t>набор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</si>
  <si>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</si>
  <si>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</si>
  <si>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2 363 788,40 (два миллиона триста шестьдесят три тысячи семьсот восемьдесят восемь) рублей 40 копеек.</t>
  </si>
  <si>
    <t>КП вх.2652-06/22 от 06.06.2022</t>
  </si>
  <si>
    <t>КП вх.2651-06/22 от 06.06.2022</t>
  </si>
  <si>
    <t>КП вх.2650-06/22 от 06.06.2022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</si>
  <si>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</si>
  <si>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</si>
  <si>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</si>
  <si>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</si>
  <si>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растворов для гематологических анализаторов серии Abacus путем запроса котировок</t>
  </si>
  <si>
    <t>№ 106-22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</si>
</sst>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zoomScale="85" zoomScaleNormal="85" zoomScalePageLayoutView="70" workbookViewId="0">
      <selection activeCell="O6" sqref="O6"/>
    </sheetView>
  </sheetViews>
  <sheetFormatPr defaultRowHeight="15" x14ac:dyDescent="0.25"/>
  <cols>
    <col min="1" max="1" width="9.140625" style="2"/>
    <col min="2" max="2" width="30.57031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6.28515625" style="2" customWidth="1"/>
    <col min="15" max="15" width="13.28515625" style="3" customWidth="1"/>
    <col min="16" max="16384" width="9.140625" style="1"/>
  </cols>
  <sheetData>
    <row r="1" spans="1:15" x14ac:dyDescent="0.25">
      <c r="O1" s="35" t="s">
        <v>38</v>
      </c>
    </row>
    <row r="2" spans="1:15" ht="14.45" customHeight="1" x14ac:dyDescent="0.25">
      <c r="A2" s="11"/>
      <c r="B2" s="11"/>
      <c r="C2" s="11"/>
      <c r="D2" s="11"/>
      <c r="K2" s="11"/>
      <c r="L2" s="11"/>
      <c r="M2" s="11"/>
      <c r="N2" s="11"/>
      <c r="O2" s="35" t="s">
        <v>39</v>
      </c>
    </row>
    <row r="3" spans="1:15" ht="14.45" customHeight="1" x14ac:dyDescent="0.25">
      <c r="A3" s="11"/>
      <c r="B3" s="11"/>
      <c r="C3" s="11"/>
      <c r="D3" s="11"/>
      <c r="K3" s="11"/>
      <c r="L3" s="11"/>
      <c r="M3" s="11"/>
      <c r="N3" s="11"/>
      <c r="O3" s="35" t="s">
        <v>42</v>
      </c>
    </row>
    <row r="4" spans="1:15" ht="14.45" customHeight="1" x14ac:dyDescent="0.25">
      <c r="A4" s="11"/>
      <c r="B4" s="11"/>
      <c r="C4" s="11"/>
      <c r="D4" s="11"/>
      <c r="K4" s="11"/>
      <c r="L4" s="11"/>
      <c r="M4" s="11"/>
      <c r="N4" s="11"/>
      <c r="O4" s="35" t="s">
        <v>40</v>
      </c>
    </row>
    <row r="5" spans="1:15" ht="14.45" customHeight="1" x14ac:dyDescent="0.25">
      <c r="A5" s="11"/>
      <c r="B5" s="11"/>
      <c r="C5" s="11"/>
      <c r="D5" s="11"/>
      <c r="K5" s="11"/>
      <c r="L5" s="11"/>
      <c r="M5" s="11"/>
      <c r="N5" s="11"/>
      <c r="O5" s="35" t="s">
        <v>41</v>
      </c>
    </row>
    <row r="6" spans="1:15" ht="14.45" customHeight="1" x14ac:dyDescent="0.25">
      <c r="A6" s="11"/>
      <c r="B6" s="11"/>
      <c r="C6" s="11"/>
      <c r="D6" s="11"/>
      <c r="K6" s="11"/>
      <c r="L6" s="11"/>
      <c r="M6" s="11"/>
      <c r="N6" s="11"/>
      <c r="O6" s="35" t="s">
        <v>43</v>
      </c>
    </row>
    <row r="7" spans="1:15" s="8" customFormat="1" x14ac:dyDescent="0.25">
      <c r="A7" s="6"/>
      <c r="B7" s="6"/>
      <c r="C7" s="6"/>
      <c r="D7" s="6"/>
      <c r="E7" s="7"/>
      <c r="F7" s="7"/>
      <c r="G7" s="7"/>
      <c r="H7" s="7"/>
      <c r="I7" s="7"/>
      <c r="J7" s="7"/>
      <c r="K7" s="6"/>
      <c r="L7" s="6"/>
      <c r="M7" s="6"/>
      <c r="N7" s="6"/>
      <c r="O7" s="9" t="s">
        <v>16</v>
      </c>
    </row>
    <row r="8" spans="1:15" s="8" customFormat="1" x14ac:dyDescent="0.25">
      <c r="A8" s="6"/>
      <c r="B8" s="6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10" t="s">
        <v>21</v>
      </c>
    </row>
    <row r="9" spans="1:15" s="8" customForma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10" t="s">
        <v>17</v>
      </c>
    </row>
    <row r="10" spans="1:15" s="8" customFormat="1" ht="14.45" x14ac:dyDescent="0.3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7"/>
    </row>
    <row r="11" spans="1:15" s="8" customFormat="1" ht="28.9" customHeigh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26" t="s">
        <v>20</v>
      </c>
      <c r="M11" s="26"/>
      <c r="N11" s="6"/>
      <c r="O11" s="4" t="s">
        <v>18</v>
      </c>
    </row>
    <row r="12" spans="1:15" ht="18" x14ac:dyDescent="0.3">
      <c r="O12" s="5"/>
    </row>
    <row r="13" spans="1:15" ht="18.75" x14ac:dyDescent="0.25">
      <c r="B13" s="27" t="s">
        <v>19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5"/>
    </row>
    <row r="16" spans="1:15" s="6" customFormat="1" ht="45.6" customHeight="1" x14ac:dyDescent="0.25">
      <c r="A16" s="30" t="s">
        <v>14</v>
      </c>
      <c r="B16" s="31"/>
      <c r="C16" s="32">
        <f>SUMIF(O19:O25,"&gt;0")</f>
        <v>2363959.0666666673</v>
      </c>
      <c r="D16" s="31"/>
      <c r="E16" s="22" t="s">
        <v>35</v>
      </c>
      <c r="F16" s="22" t="s">
        <v>36</v>
      </c>
      <c r="G16" s="22" t="s">
        <v>37</v>
      </c>
      <c r="H16" s="13"/>
      <c r="I16" s="14"/>
      <c r="J16" s="14"/>
      <c r="K16" s="15"/>
      <c r="L16" s="15"/>
      <c r="M16" s="15"/>
      <c r="N16" s="15"/>
      <c r="O16" s="14"/>
    </row>
    <row r="17" spans="1:15" s="6" customFormat="1" ht="30" customHeight="1" x14ac:dyDescent="0.25">
      <c r="A17" s="24" t="s">
        <v>0</v>
      </c>
      <c r="B17" s="24" t="s">
        <v>1</v>
      </c>
      <c r="C17" s="24" t="s">
        <v>2</v>
      </c>
      <c r="D17" s="24"/>
      <c r="E17" s="14" t="s">
        <v>5</v>
      </c>
      <c r="F17" s="14" t="s">
        <v>7</v>
      </c>
      <c r="G17" s="14" t="s">
        <v>8</v>
      </c>
      <c r="H17" s="14" t="s">
        <v>22</v>
      </c>
      <c r="I17" s="14" t="s">
        <v>23</v>
      </c>
      <c r="J17" s="33" t="s">
        <v>15</v>
      </c>
      <c r="K17" s="24" t="s">
        <v>11</v>
      </c>
      <c r="L17" s="24" t="s">
        <v>12</v>
      </c>
      <c r="M17" s="24" t="s">
        <v>13</v>
      </c>
      <c r="N17" s="24" t="s">
        <v>9</v>
      </c>
      <c r="O17" s="29" t="s">
        <v>10</v>
      </c>
    </row>
    <row r="18" spans="1:15" s="6" customFormat="1" ht="30" x14ac:dyDescent="0.25">
      <c r="A18" s="24"/>
      <c r="B18" s="24"/>
      <c r="C18" s="15" t="s">
        <v>3</v>
      </c>
      <c r="D18" s="15" t="s">
        <v>4</v>
      </c>
      <c r="E18" s="14" t="s">
        <v>6</v>
      </c>
      <c r="F18" s="14" t="s">
        <v>6</v>
      </c>
      <c r="G18" s="14" t="s">
        <v>6</v>
      </c>
      <c r="H18" s="14" t="s">
        <v>6</v>
      </c>
      <c r="I18" s="14" t="s">
        <v>6</v>
      </c>
      <c r="J18" s="34"/>
      <c r="K18" s="24"/>
      <c r="L18" s="24"/>
      <c r="M18" s="24"/>
      <c r="N18" s="24"/>
      <c r="O18" s="29"/>
    </row>
    <row r="19" spans="1:15" s="12" customFormat="1" ht="16.899999999999999" customHeight="1" x14ac:dyDescent="0.25">
      <c r="A19" s="16">
        <v>1</v>
      </c>
      <c r="B19" s="17" t="s">
        <v>25</v>
      </c>
      <c r="C19" s="16" t="s">
        <v>26</v>
      </c>
      <c r="D19" s="18">
        <v>80</v>
      </c>
      <c r="E19" s="19">
        <v>9530.7999999999993</v>
      </c>
      <c r="F19" s="19">
        <v>9530</v>
      </c>
      <c r="G19" s="19">
        <v>9532</v>
      </c>
      <c r="H19" s="19"/>
      <c r="I19" s="19"/>
      <c r="J19" s="19">
        <f t="shared" ref="J19:J22" si="0">AVERAGE(E19:I19)</f>
        <v>9530.9333333333325</v>
      </c>
      <c r="K19" s="16">
        <f t="shared" ref="K19:K22" si="1">COUNT(E19:I19)</f>
        <v>3</v>
      </c>
      <c r="L19" s="16">
        <f t="shared" ref="L19:L22" si="2">STDEV(E19:I19)</f>
        <v>1.0066445913694815</v>
      </c>
      <c r="M19" s="16">
        <f t="shared" ref="M19:M22" si="3">L19/J19*100</f>
        <v>1.0561867932166296E-2</v>
      </c>
      <c r="N19" s="16" t="str">
        <f t="shared" ref="N19:N22" si="4">IF(M19&lt;33,"ОДНОРОДНЫЕ","НЕОДНОРОДНЫЕ")</f>
        <v>ОДНОРОДНЫЕ</v>
      </c>
      <c r="O19" s="19">
        <f t="shared" ref="O19:O22" si="5">D19*J19</f>
        <v>762474.66666666663</v>
      </c>
    </row>
    <row r="20" spans="1:15" s="12" customFormat="1" ht="16.149999999999999" customHeight="1" x14ac:dyDescent="0.25">
      <c r="A20" s="16">
        <v>2</v>
      </c>
      <c r="B20" s="17" t="s">
        <v>27</v>
      </c>
      <c r="C20" s="16" t="s">
        <v>26</v>
      </c>
      <c r="D20" s="18">
        <v>26</v>
      </c>
      <c r="E20" s="19">
        <v>52158.6</v>
      </c>
      <c r="F20" s="19">
        <v>52158</v>
      </c>
      <c r="G20" s="19">
        <v>52160</v>
      </c>
      <c r="H20" s="19"/>
      <c r="I20" s="19"/>
      <c r="J20" s="19">
        <f t="shared" si="0"/>
        <v>52158.866666666669</v>
      </c>
      <c r="K20" s="16">
        <f t="shared" si="1"/>
        <v>3</v>
      </c>
      <c r="L20" s="16">
        <f t="shared" si="2"/>
        <v>1.0263202878895659</v>
      </c>
      <c r="M20" s="16">
        <f t="shared" si="3"/>
        <v>1.9676813425577354E-3</v>
      </c>
      <c r="N20" s="16" t="str">
        <f t="shared" si="4"/>
        <v>ОДНОРОДНЫЕ</v>
      </c>
      <c r="O20" s="19">
        <f t="shared" si="5"/>
        <v>1356130.5333333334</v>
      </c>
    </row>
    <row r="21" spans="1:15" s="12" customFormat="1" ht="16.149999999999999" customHeight="1" x14ac:dyDescent="0.25">
      <c r="A21" s="16">
        <v>3</v>
      </c>
      <c r="B21" s="17" t="s">
        <v>28</v>
      </c>
      <c r="C21" s="16" t="s">
        <v>26</v>
      </c>
      <c r="D21" s="18">
        <v>20</v>
      </c>
      <c r="E21" s="19">
        <v>5022.3</v>
      </c>
      <c r="F21" s="19">
        <v>5022</v>
      </c>
      <c r="G21" s="19">
        <v>5030</v>
      </c>
      <c r="H21" s="19"/>
      <c r="I21" s="19"/>
      <c r="J21" s="19">
        <f t="shared" si="0"/>
        <v>5024.7666666666664</v>
      </c>
      <c r="K21" s="16">
        <f t="shared" si="1"/>
        <v>3</v>
      </c>
      <c r="L21" s="16">
        <f t="shared" si="2"/>
        <v>4.5346811721810036</v>
      </c>
      <c r="M21" s="16">
        <f t="shared" si="3"/>
        <v>9.0246601942000709E-2</v>
      </c>
      <c r="N21" s="16" t="str">
        <f t="shared" si="4"/>
        <v>ОДНОРОДНЫЕ</v>
      </c>
      <c r="O21" s="19">
        <f t="shared" si="5"/>
        <v>100495.33333333333</v>
      </c>
    </row>
    <row r="22" spans="1:15" s="12" customFormat="1" ht="16.149999999999999" customHeight="1" x14ac:dyDescent="0.25">
      <c r="A22" s="16">
        <v>4</v>
      </c>
      <c r="B22" s="17" t="s">
        <v>29</v>
      </c>
      <c r="C22" s="16" t="s">
        <v>26</v>
      </c>
      <c r="D22" s="20">
        <v>2</v>
      </c>
      <c r="E22" s="19">
        <v>12280</v>
      </c>
      <c r="F22" s="19">
        <v>12280.2</v>
      </c>
      <c r="G22" s="19">
        <v>12300</v>
      </c>
      <c r="H22" s="19"/>
      <c r="I22" s="19"/>
      <c r="J22" s="19">
        <f t="shared" si="0"/>
        <v>12286.733333333332</v>
      </c>
      <c r="K22" s="16">
        <f t="shared" si="1"/>
        <v>3</v>
      </c>
      <c r="L22" s="16">
        <f t="shared" si="2"/>
        <v>11.489705537276775</v>
      </c>
      <c r="M22" s="16">
        <f t="shared" si="3"/>
        <v>9.3513102511191826E-2</v>
      </c>
      <c r="N22" s="16" t="str">
        <f t="shared" si="4"/>
        <v>ОДНОРОДНЫЕ</v>
      </c>
      <c r="O22" s="19">
        <f t="shared" si="5"/>
        <v>24573.466666666664</v>
      </c>
    </row>
    <row r="23" spans="1:15" s="12" customFormat="1" ht="14.45" customHeight="1" x14ac:dyDescent="0.25">
      <c r="A23" s="16">
        <v>5</v>
      </c>
      <c r="B23" s="21" t="s">
        <v>30</v>
      </c>
      <c r="C23" s="16" t="s">
        <v>31</v>
      </c>
      <c r="D23" s="20">
        <v>4</v>
      </c>
      <c r="E23" s="19">
        <v>30063.8</v>
      </c>
      <c r="F23" s="19">
        <v>30070</v>
      </c>
      <c r="G23" s="19">
        <v>30080</v>
      </c>
      <c r="H23" s="19"/>
      <c r="I23" s="19"/>
      <c r="J23" s="19">
        <f>AVERAGE(E23:I23)</f>
        <v>30071.266666666666</v>
      </c>
      <c r="K23" s="16">
        <f>COUNT(E23:I23)</f>
        <v>3</v>
      </c>
      <c r="L23" s="16">
        <f>STDEV(E23:I23)</f>
        <v>8.173942337289807</v>
      </c>
      <c r="M23" s="16">
        <f>L23/J23*100</f>
        <v>2.7181902338521847E-2</v>
      </c>
      <c r="N23" s="16" t="str">
        <f>IF(M23&lt;33,"ОДНОРОДНЫЕ","НЕОДНОРОДНЫЕ")</f>
        <v>ОДНОРОДНЫЕ</v>
      </c>
      <c r="O23" s="19">
        <f>D23*J23</f>
        <v>120285.06666666667</v>
      </c>
    </row>
    <row r="24" spans="1:15" s="12" customFormat="1" ht="16.149999999999999" customHeight="1" x14ac:dyDescent="0.25">
      <c r="A24" s="16"/>
      <c r="B24" s="21" t="s">
        <v>32</v>
      </c>
      <c r="C24" s="16"/>
      <c r="D24" s="20"/>
      <c r="E24" s="19">
        <v>2363848.7999999998</v>
      </c>
      <c r="F24" s="19">
        <v>2363788.4</v>
      </c>
      <c r="G24" s="19">
        <v>2364240</v>
      </c>
      <c r="H24" s="19"/>
      <c r="I24" s="19"/>
      <c r="J24" s="19">
        <f t="shared" ref="J24" si="6">AVERAGE(E24:I24)</f>
        <v>2363959.0666666664</v>
      </c>
      <c r="K24" s="16">
        <f t="shared" ref="K24" si="7">COUNT(E24:I24)</f>
        <v>3</v>
      </c>
      <c r="L24" s="16">
        <f t="shared" ref="L24" si="8">STDEV(E24:I24)</f>
        <v>245.1625855088206</v>
      </c>
      <c r="M24" s="16">
        <f t="shared" ref="M24" si="9">L24/J24*100</f>
        <v>1.0370847319895243E-2</v>
      </c>
      <c r="N24" s="16" t="str">
        <f t="shared" ref="N24" si="10">IF(M24&lt;33,"ОДНОРОДНЫЕ","НЕОДНОРОДНЫЕ")</f>
        <v>ОДНОРОДНЫЕ</v>
      </c>
      <c r="O24" s="19">
        <f t="shared" ref="O24" si="11">D24*J24</f>
        <v>0</v>
      </c>
    </row>
    <row r="25" spans="1:15" s="12" customFormat="1" ht="16.149999999999999" hidden="1" customHeight="1" x14ac:dyDescent="0.3">
      <c r="A25" s="16"/>
      <c r="B25" s="21"/>
      <c r="C25" s="16"/>
      <c r="D25" s="20"/>
      <c r="E25" s="19"/>
      <c r="F25" s="19"/>
      <c r="G25" s="19"/>
      <c r="H25" s="19"/>
      <c r="I25" s="19"/>
      <c r="J25" s="19" t="e">
        <f>AVERAGE(E25:I25)</f>
        <v>#DIV/0!</v>
      </c>
      <c r="K25" s="16">
        <f>COUNT(E25:I25)</f>
        <v>0</v>
      </c>
      <c r="L25" s="16" t="e">
        <f>STDEV(E25:I25)</f>
        <v>#DIV/0!</v>
      </c>
      <c r="M25" s="16" t="e">
        <f>L25/J25*100</f>
        <v>#DIV/0!</v>
      </c>
      <c r="N25" s="16" t="e">
        <f>IF(M25&lt;33,"ОДНОРОДНЫЕ","НЕОДНОРОДНЫЕ")</f>
        <v>#DIV/0!</v>
      </c>
      <c r="O25" s="19" t="e">
        <f>D25*J25</f>
        <v>#DIV/0!</v>
      </c>
    </row>
    <row r="26" spans="1:15" s="8" customFormat="1" ht="14.45" x14ac:dyDescent="0.3">
      <c r="A26" s="6"/>
      <c r="B26" s="6"/>
      <c r="C26" s="6"/>
      <c r="D26" s="6"/>
      <c r="E26" s="7"/>
      <c r="F26" s="7"/>
      <c r="G26" s="7"/>
      <c r="H26" s="7"/>
      <c r="I26" s="7"/>
      <c r="J26" s="7"/>
      <c r="K26" s="6"/>
      <c r="L26" s="6"/>
      <c r="M26" s="6"/>
      <c r="N26" s="6"/>
      <c r="O26" s="7"/>
    </row>
    <row r="27" spans="1:15" s="23" customFormat="1" ht="33.6" customHeight="1" x14ac:dyDescent="0.25">
      <c r="A27" s="28" t="s">
        <v>33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23" customFormat="1" ht="33.6" customHeight="1" x14ac:dyDescent="0.25">
      <c r="A28" s="28" t="s">
        <v>24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s="23" customFormat="1" ht="15" customHeight="1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5" s="23" customFormat="1" ht="33.6" customHeight="1" x14ac:dyDescent="0.25">
      <c r="A30" s="25" t="s">
        <v>34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</sheetData>
  <mergeCells count="17">
    <mergeCell ref="L11:M11"/>
    <mergeCell ref="B13:N13"/>
    <mergeCell ref="A27:O27"/>
    <mergeCell ref="A28:O28"/>
    <mergeCell ref="A29:O29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  <mergeCell ref="A30:O30"/>
  </mergeCells>
  <conditionalFormatting sqref="N25">
    <cfRule type="containsText" dxfId="17" priority="16" operator="containsText" text="НЕ">
      <formula>NOT(ISERROR(SEARCH("НЕ",N25)))</formula>
    </cfRule>
    <cfRule type="containsText" dxfId="16" priority="17" operator="containsText" text="ОДНОРОДНЫЕ">
      <formula>NOT(ISERROR(SEARCH("ОДНОРОДНЫЕ",N25)))</formula>
    </cfRule>
    <cfRule type="containsText" dxfId="15" priority="18" operator="containsText" text="НЕОДНОРОДНЫЕ">
      <formula>NOT(ISERROR(SEARCH("НЕОДНОРОДНЫЕ",N25)))</formula>
    </cfRule>
  </conditionalFormatting>
  <conditionalFormatting sqref="N25">
    <cfRule type="containsText" dxfId="14" priority="13" operator="containsText" text="НЕОДНОРОДНЫЕ">
      <formula>NOT(ISERROR(SEARCH("НЕОДНОРОДНЫЕ",N25)))</formula>
    </cfRule>
    <cfRule type="containsText" dxfId="13" priority="14" operator="containsText" text="ОДНОРОДНЫЕ">
      <formula>NOT(ISERROR(SEARCH("ОДНОРОДНЫЕ",N25)))</formula>
    </cfRule>
    <cfRule type="containsText" dxfId="12" priority="15" operator="containsText" text="НЕОДНОРОДНЫЕ">
      <formula>NOT(ISERROR(SEARCH("НЕОДНОРОДНЫЕ",N25)))</formula>
    </cfRule>
  </conditionalFormatting>
  <conditionalFormatting sqref="N19:N24">
    <cfRule type="containsText" dxfId="11" priority="10" operator="containsText" text="НЕ">
      <formula>NOT(ISERROR(SEARCH("НЕ",N19)))</formula>
    </cfRule>
    <cfRule type="containsText" dxfId="10" priority="11" operator="containsText" text="ОДНОРОДНЫЕ">
      <formula>NOT(ISERROR(SEARCH("ОДНОРОДНЫЕ",N19)))</formula>
    </cfRule>
    <cfRule type="containsText" dxfId="9" priority="12" operator="containsText" text="НЕОДНОРОДНЫЕ">
      <formula>NOT(ISERROR(SEARCH("НЕОДНОРОДНЫЕ",N19)))</formula>
    </cfRule>
  </conditionalFormatting>
  <conditionalFormatting sqref="N19:N24">
    <cfRule type="containsText" dxfId="8" priority="7" operator="containsText" text="НЕОДНОРОДНЫЕ">
      <formula>NOT(ISERROR(SEARCH("НЕОДНОРОДНЫЕ",N19)))</formula>
    </cfRule>
    <cfRule type="containsText" dxfId="7" priority="8" operator="containsText" text="ОДНОРОДНЫЕ">
      <formula>NOT(ISERROR(SEARCH("ОДНОРОДНЫЕ",N19)))</formula>
    </cfRule>
    <cfRule type="containsText" dxfId="6" priority="9" operator="containsText" text="НЕОДНОРОДНЫЕ">
      <formula>NOT(ISERROR(SEARCH("НЕОДНОРОДНЫЕ",N19)))</formula>
    </cfRule>
  </conditionalFormatting>
  <conditionalFormatting sqref="N23">
    <cfRule type="containsText" dxfId="5" priority="4" operator="containsText" text="НЕ">
      <formula>NOT(ISERROR(SEARCH("НЕ",N23)))</formula>
    </cfRule>
    <cfRule type="containsText" dxfId="4" priority="5" operator="containsText" text="ОДНОРОДНЫЕ">
      <formula>NOT(ISERROR(SEARCH("ОДНОРОДНЫЕ",N23)))</formula>
    </cfRule>
    <cfRule type="containsText" dxfId="3" priority="6" operator="containsText" text="НЕОДНОРОДНЫЕ">
      <formula>NOT(ISERROR(SEARCH("НЕОДНОРОДНЫЕ",N23)))</formula>
    </cfRule>
  </conditionalFormatting>
  <conditionalFormatting sqref="N23">
    <cfRule type="containsText" dxfId="2" priority="1" operator="containsText" text="НЕОДНОРОДНЫЕ">
      <formula>NOT(ISERROR(SEARCH("НЕОДНОРОДНЫЕ",N23)))</formula>
    </cfRule>
    <cfRule type="containsText" dxfId="1" priority="2" operator="containsText" text="ОДНОРОДНЫЕ">
      <formula>NOT(ISERROR(SEARCH("ОДНОРОДНЫЕ",N23)))</formula>
    </cfRule>
    <cfRule type="containsText" dxfId="0" priority="3" operator="containsText" text="НЕОДНОРОДНЫЕ">
      <formula>NOT(ISERROR(SEARCH("НЕОДНОРОДНЫЕ",N23)))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2022-06-10T06:57:25Z</dcterms:modified>
</cp:coreProperties>
</file>