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/>
  <c r="F21" i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J20" i="1"/>
  <c r="O20" i="1" s="1"/>
  <c r="C17" i="1" s="1"/>
  <c r="K21" i="1"/>
  <c r="K20" i="1"/>
  <c r="L21" i="1"/>
  <c r="M21" i="1" s="1"/>
  <c r="N21" i="1" s="1"/>
  <c r="J21" i="1"/>
  <c r="L20" i="1"/>
  <c r="M23" i="1"/>
  <c r="N23" i="1" s="1"/>
  <c r="M22" i="1"/>
  <c r="N22" i="1" s="1"/>
  <c r="O23" i="1"/>
  <c r="N24" i="1"/>
  <c r="M20" i="1" l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<sst xmlns="http://schemas.openxmlformats.org/spreadsheetml/2006/main" count="43" uniqueCount="39">
  <si>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</si>
  <si>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</si>
  <si>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</si>
  <si>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</si>
  <si>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</si>
  <si>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</si>
  <si>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</si>
  <si>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</si>
  <si>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</si>
  <si>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</si>
  <si>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</si>
  <si>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</si>
  <si>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</si>
  <si>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</si>
  <si>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</si>
  <si>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</si>
  <si>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</si>
  <si>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</si>
  <si>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</si>
  <si>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</si>
  <si>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</si>
  <si>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</si>
  <si>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</si>
  <si>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</si>
  <si>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</si>
  <si>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</si>
  <si>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</si>
  <si>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</si>
  <si>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</si>
  <si>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</si>
  <si>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</si>
  <si>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</si>
  <si>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Техническое обслуживание лифтов в количестве 5 шт.</t>
  </si>
  <si>
    <t>№ 345-22</t>
  </si>
  <si>
    <t>на оказание услуг по техническому обслуживанию и ремонту лифтов</t>
  </si>
  <si>
    <t>КП вх.7099-12/22 от 27.12.2022</t>
  </si>
  <si>
    <t>КП вх.7100-12/22 от 27.12.2022</t>
  </si>
  <si>
    <t>КП вх.7101-12/22 от 27.12.2022</t>
  </si>
  <si>
    <t>Исходя из имеющегося у Заказчика объёма финансового обеспечения для осуществления закупки НМЦД устанавливается в размере 600000 руб. (Шестьсот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</si>
</sst>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A29" sqref="A29:O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" style="2" customWidth="1"/>
    <col min="15" max="15" width="15.28515625" style="3" customWidth="1"/>
    <col min="16" max="16384" width="9.140625" style="1"/>
  </cols>
  <sheetData>
    <row r="1" spans="1:15" x14ac:dyDescent="0.25">
      <c r="O1" s="27" t="s">
        <v>28</v>
      </c>
    </row>
    <row r="2" spans="1:15" x14ac:dyDescent="0.25">
      <c r="A2" s="25"/>
      <c r="B2" s="25"/>
      <c r="C2" s="25"/>
      <c r="D2" s="25"/>
      <c r="K2" s="25"/>
      <c r="L2" s="25"/>
      <c r="M2" s="25"/>
      <c r="N2" s="25"/>
      <c r="O2" s="27" t="s">
        <v>29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27" t="s">
        <v>34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27" t="s">
        <v>30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27" t="s">
        <v>31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27" t="s">
        <v>33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46.5" customHeight="1" x14ac:dyDescent="0.25">
      <c r="A17" s="32" t="s">
        <v>14</v>
      </c>
      <c r="B17" s="33"/>
      <c r="C17" s="34">
        <f>SUMIF(O20,"&gt;0")</f>
        <v>740000</v>
      </c>
      <c r="D17" s="33"/>
      <c r="E17" s="13" t="s">
        <v>35</v>
      </c>
      <c r="F17" s="13" t="s">
        <v>36</v>
      </c>
      <c r="G17" s="13" t="s">
        <v>37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8" customFormat="1" ht="30" x14ac:dyDescent="0.25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7"/>
      <c r="L19" s="37"/>
      <c r="M19" s="37"/>
      <c r="N19" s="37"/>
      <c r="O19" s="31"/>
    </row>
    <row r="20" spans="1:15" s="8" customFormat="1" ht="31.9" customHeight="1" x14ac:dyDescent="0.25">
      <c r="A20" s="17">
        <v>1</v>
      </c>
      <c r="B20" s="21" t="s">
        <v>32</v>
      </c>
      <c r="C20" s="21" t="s">
        <v>25</v>
      </c>
      <c r="D20" s="23">
        <v>12</v>
      </c>
      <c r="E20" s="19">
        <v>50000</v>
      </c>
      <c r="F20" s="19">
        <v>60000</v>
      </c>
      <c r="G20" s="19">
        <v>75000</v>
      </c>
      <c r="H20" s="16"/>
      <c r="I20" s="16"/>
      <c r="J20" s="16">
        <f t="shared" ref="J20:J23" si="0">AVERAGE(E20:I20)</f>
        <v>61666.666666666664</v>
      </c>
      <c r="K20" s="17">
        <f t="shared" ref="K20:K23" si="1">COUNT(E20:I20)</f>
        <v>3</v>
      </c>
      <c r="L20" s="17">
        <f t="shared" ref="L20:L23" si="2">STDEV(E20:I20)</f>
        <v>12583.057392117904</v>
      </c>
      <c r="M20" s="17">
        <f t="shared" ref="M20:M23" si="3">L20/J20*100</f>
        <v>20.40495793316417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740000</v>
      </c>
    </row>
    <row r="21" spans="1:15" s="8" customFormat="1" x14ac:dyDescent="0.25">
      <c r="A21" s="17">
        <v>2</v>
      </c>
      <c r="B21" s="21" t="s">
        <v>26</v>
      </c>
      <c r="C21" s="21"/>
      <c r="D21" s="23"/>
      <c r="E21" s="19">
        <f>D20*E20</f>
        <v>600000</v>
      </c>
      <c r="F21" s="19">
        <f>D20*F20</f>
        <v>720000</v>
      </c>
      <c r="G21" s="19">
        <f>D20*G20</f>
        <v>900000</v>
      </c>
      <c r="H21" s="16"/>
      <c r="I21" s="16"/>
      <c r="J21" s="16">
        <f t="shared" si="0"/>
        <v>740000</v>
      </c>
      <c r="K21" s="17">
        <f t="shared" si="1"/>
        <v>3</v>
      </c>
      <c r="L21" s="17">
        <f t="shared" si="2"/>
        <v>150996.688705415</v>
      </c>
      <c r="M21" s="17">
        <f t="shared" si="3"/>
        <v>20.404957933164187</v>
      </c>
      <c r="N21" s="17" t="str">
        <f t="shared" si="4"/>
        <v>ОДНОРОДНЫЕ</v>
      </c>
      <c r="O21" s="16"/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6" customFormat="1" ht="27" customHeight="1" x14ac:dyDescent="0.25">
      <c r="A26" s="30" t="s">
        <v>27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26" customFormat="1" ht="27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26" customFormat="1" ht="27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26" customFormat="1" ht="27" customHeight="1" x14ac:dyDescent="0.25">
      <c r="A29" s="38" t="s">
        <v>38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2022-12-27T06:10:51Z</dcterms:modified>
</cp:coreProperties>
</file>