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31" i="1" l="1"/>
  <c r="K31" i="1"/>
  <c r="L31" i="1" s="1"/>
  <c r="M31" i="1" s="1"/>
  <c r="N31" i="1"/>
  <c r="I22" i="1"/>
  <c r="K22" i="1"/>
  <c r="L22" i="1" s="1"/>
  <c r="M22" i="1" s="1"/>
  <c r="N22" i="1"/>
  <c r="I23" i="1"/>
  <c r="N23" i="1" s="1"/>
  <c r="K23" i="1"/>
  <c r="L23" i="1" s="1"/>
  <c r="M23" i="1" s="1"/>
  <c r="I24" i="1"/>
  <c r="K24" i="1"/>
  <c r="L24" i="1" s="1"/>
  <c r="M24" i="1" s="1"/>
  <c r="N24" i="1"/>
  <c r="I25" i="1"/>
  <c r="N25" i="1" s="1"/>
  <c r="K25" i="1"/>
  <c r="L25" i="1" s="1"/>
  <c r="M25" i="1" s="1"/>
  <c r="I26" i="1"/>
  <c r="N26" i="1" s="1"/>
  <c r="K26" i="1"/>
  <c r="L26" i="1" s="1"/>
  <c r="M26" i="1" s="1"/>
  <c r="I27" i="1"/>
  <c r="N27" i="1" s="1"/>
  <c r="K27" i="1"/>
  <c r="L27" i="1" s="1"/>
  <c r="M27" i="1" s="1"/>
  <c r="I28" i="1"/>
  <c r="K28" i="1"/>
  <c r="I29" i="1"/>
  <c r="N29" i="1" s="1"/>
  <c r="K29" i="1"/>
  <c r="I30" i="1"/>
  <c r="N30" i="1" s="1"/>
  <c r="K30" i="1"/>
  <c r="L30" i="1" s="1"/>
  <c r="M30" i="1" s="1"/>
  <c r="L29" i="1" l="1"/>
  <c r="M29" i="1" s="1"/>
  <c r="L28" i="1"/>
  <c r="M28" i="1" s="1"/>
  <c r="N28" i="1"/>
  <c r="I21" i="1"/>
  <c r="N21" i="1" s="1"/>
  <c r="K21" i="1" l="1"/>
  <c r="L21" i="1" l="1"/>
  <c r="M21" i="1" s="1"/>
</calcChain>
</file>

<file path=xl/sharedStrings.xml><?xml version="1.0" encoding="utf-8"?>
<sst xmlns="http://schemas.openxmlformats.org/spreadsheetml/2006/main" count="58" uniqueCount="46">
  <si>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</si>
  <si>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</si>
  <si>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</si>
  <si>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</si>
  <si>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</si>
  <si>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</si>
  <si>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</si>
  <si>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</si>
  <si>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</si>
  <si>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</si>
  <si>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</si>
  <si>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</si>
  <si>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</si>
  <si>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</si>
  <si>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</si>
  <si>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</si>
  <si>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</si>
  <si>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</si>
  <si>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</si>
  <si>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</si>
  <si>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</si>
  <si>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</si>
  <si>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</si>
  <si>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</si>
  <si>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</si>
  <si>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</si>
  <si>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</si>
  <si>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</si>
  <si>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</si>
  <si>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матов напольных, комплектов мягких модулей для зала лечебной физкультуры путем запроса котировок</t>
  </si>
  <si>
    <t>№332-22</t>
  </si>
  <si>
    <t xml:space="preserve">Исходя из имеющегося у Заказчика объёма финансового обеспечения для осуществления закупки НМЦД устанавливается в размере 96 164,00 (девяносто шесть тысяч сто шестьдесят четыре рубля). </t>
  </si>
  <si>
    <t>Мат</t>
  </si>
  <si>
    <t>Мат-раскладушка</t>
  </si>
  <si>
    <t>Куб</t>
  </si>
  <si>
    <t>Валик</t>
  </si>
  <si>
    <t>Уголок</t>
  </si>
  <si>
    <t>Треугольник</t>
  </si>
  <si>
    <t>Брус</t>
  </si>
  <si>
    <t>Кирпичик</t>
  </si>
  <si>
    <t>Круг</t>
  </si>
  <si>
    <t>Бревнышко</t>
  </si>
  <si>
    <t>Шт.</t>
  </si>
  <si>
    <t>вх. № 6890-12/22 от 19.12.22</t>
  </si>
  <si>
    <t>вх. № 6892-12/22 от 19.12.22</t>
  </si>
  <si>
    <t>вх. № 6891-12/22 от 19.12.22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</si>
</sst>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zoomScale="85" zoomScaleNormal="85" zoomScalePageLayoutView="70" workbookViewId="0">
      <selection activeCell="I29" sqref="I29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3.7109375" style="3" customWidth="1"/>
    <col min="10" max="10" width="9.42578125" style="2" customWidth="1"/>
    <col min="11" max="11" width="12.5703125" style="2" customWidth="1"/>
    <col min="12" max="12" width="10.28515625" style="2" customWidth="1"/>
    <col min="13" max="13" width="22.42578125" style="2" bestFit="1" customWidth="1"/>
    <col min="14" max="14" width="15.42578125" style="3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12"/>
      <c r="B1" s="12"/>
      <c r="C1" s="12"/>
      <c r="D1" s="12"/>
      <c r="E1" s="4"/>
      <c r="F1" s="4"/>
      <c r="G1" s="4"/>
      <c r="H1" s="4"/>
      <c r="I1" s="4"/>
      <c r="J1" s="12"/>
      <c r="K1" s="12"/>
      <c r="L1" s="12"/>
      <c r="M1" s="12"/>
      <c r="N1" s="11" t="s">
        <v>25</v>
      </c>
    </row>
    <row r="2" spans="1:14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12"/>
      <c r="K2" s="12"/>
      <c r="L2" s="12"/>
      <c r="M2" s="12"/>
      <c r="N2" s="11" t="s">
        <v>26</v>
      </c>
    </row>
    <row r="3" spans="1:14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12"/>
      <c r="K3" s="12"/>
      <c r="L3" s="12"/>
      <c r="M3" s="12"/>
      <c r="N3" s="11"/>
    </row>
    <row r="4" spans="1:14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12"/>
      <c r="K4" s="12"/>
      <c r="L4" s="12"/>
      <c r="M4" s="12"/>
      <c r="N4" s="11" t="s">
        <v>29</v>
      </c>
    </row>
    <row r="5" spans="1:14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12"/>
      <c r="K5" s="12"/>
      <c r="L5" s="12"/>
      <c r="M5" s="12"/>
      <c r="N5" s="11" t="s">
        <v>27</v>
      </c>
    </row>
    <row r="6" spans="1:14" x14ac:dyDescent="0.25">
      <c r="A6" s="12"/>
      <c r="B6" s="12"/>
      <c r="C6" s="12"/>
      <c r="D6" s="12"/>
      <c r="E6" s="4"/>
      <c r="F6" s="4"/>
      <c r="G6" s="4"/>
      <c r="H6" s="4"/>
      <c r="I6" s="4"/>
      <c r="J6" s="12"/>
      <c r="K6" s="12"/>
      <c r="L6" s="12"/>
      <c r="M6" s="12"/>
      <c r="N6" s="11" t="s">
        <v>28</v>
      </c>
    </row>
    <row r="7" spans="1:14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12"/>
      <c r="K7" s="12"/>
      <c r="L7" s="12"/>
      <c r="M7" s="12"/>
      <c r="N7" s="11" t="s">
        <v>30</v>
      </c>
    </row>
    <row r="8" spans="1:14" x14ac:dyDescent="0.25">
      <c r="A8" s="12"/>
      <c r="B8" s="12"/>
      <c r="C8" s="12"/>
      <c r="D8" s="12"/>
      <c r="E8" s="4"/>
      <c r="F8" s="4"/>
      <c r="G8" s="4"/>
      <c r="H8" s="4"/>
      <c r="I8" s="4"/>
      <c r="J8" s="12"/>
      <c r="K8" s="12"/>
      <c r="L8" s="12"/>
      <c r="M8" s="12"/>
      <c r="N8" s="4"/>
    </row>
    <row r="9" spans="1:14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12"/>
      <c r="K9" s="12"/>
      <c r="L9" s="12"/>
      <c r="M9" s="12"/>
      <c r="N9" s="8" t="s">
        <v>16</v>
      </c>
    </row>
    <row r="10" spans="1:14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12"/>
      <c r="K10" s="12"/>
      <c r="L10" s="12"/>
      <c r="M10" s="12"/>
      <c r="N10" s="9" t="s">
        <v>21</v>
      </c>
    </row>
    <row r="11" spans="1:14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12"/>
      <c r="K11" s="12"/>
      <c r="L11" s="12"/>
      <c r="M11" s="12"/>
      <c r="N11" s="9" t="s">
        <v>17</v>
      </c>
    </row>
    <row r="12" spans="1:14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12"/>
      <c r="K12" s="12"/>
      <c r="L12" s="12"/>
      <c r="M12" s="12"/>
      <c r="N12" s="4"/>
    </row>
    <row r="13" spans="1:14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12"/>
      <c r="K13" s="28" t="s">
        <v>20</v>
      </c>
      <c r="L13" s="28"/>
      <c r="M13" s="12"/>
      <c r="N13" s="4" t="s">
        <v>18</v>
      </c>
    </row>
    <row r="14" spans="1:14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12"/>
      <c r="K14" s="12"/>
      <c r="L14" s="12"/>
      <c r="M14" s="12"/>
      <c r="N14" s="5"/>
    </row>
    <row r="15" spans="1:14" ht="18.75" x14ac:dyDescent="0.25">
      <c r="A15" s="12"/>
      <c r="B15" s="28" t="s">
        <v>19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5"/>
    </row>
    <row r="16" spans="1:14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12"/>
      <c r="K16" s="12"/>
      <c r="L16" s="12"/>
      <c r="M16" s="12"/>
      <c r="N16" s="4"/>
    </row>
    <row r="17" spans="1:14" x14ac:dyDescent="0.25">
      <c r="A17" s="12"/>
      <c r="B17" s="12"/>
      <c r="C17" s="12"/>
      <c r="D17" s="12"/>
      <c r="E17" s="4"/>
      <c r="F17" s="4"/>
      <c r="G17" s="4"/>
      <c r="H17" s="4"/>
      <c r="I17" s="4"/>
      <c r="J17" s="12"/>
      <c r="K17" s="12"/>
      <c r="L17" s="12"/>
      <c r="M17" s="12"/>
      <c r="N17" s="4"/>
    </row>
    <row r="18" spans="1:14" s="6" customFormat="1" ht="54.6" customHeight="1" x14ac:dyDescent="0.25">
      <c r="A18" s="32" t="s">
        <v>14</v>
      </c>
      <c r="B18" s="33"/>
      <c r="C18" s="34"/>
      <c r="D18" s="33"/>
      <c r="E18" s="14" t="s">
        <v>43</v>
      </c>
      <c r="F18" s="14" t="s">
        <v>44</v>
      </c>
      <c r="G18" s="14" t="s">
        <v>45</v>
      </c>
      <c r="H18" s="14"/>
      <c r="I18" s="15"/>
      <c r="J18" s="16"/>
      <c r="K18" s="16"/>
      <c r="L18" s="16"/>
      <c r="M18" s="16"/>
      <c r="N18" s="15"/>
    </row>
    <row r="19" spans="1:14" s="6" customFormat="1" ht="30" customHeight="1" x14ac:dyDescent="0.25">
      <c r="A19" s="37" t="s">
        <v>0</v>
      </c>
      <c r="B19" s="37" t="s">
        <v>1</v>
      </c>
      <c r="C19" s="37" t="s">
        <v>2</v>
      </c>
      <c r="D19" s="37"/>
      <c r="E19" s="15" t="s">
        <v>5</v>
      </c>
      <c r="F19" s="15" t="s">
        <v>7</v>
      </c>
      <c r="G19" s="15" t="s">
        <v>8</v>
      </c>
      <c r="H19" s="15" t="s">
        <v>22</v>
      </c>
      <c r="I19" s="35" t="s">
        <v>15</v>
      </c>
      <c r="J19" s="37" t="s">
        <v>11</v>
      </c>
      <c r="K19" s="37" t="s">
        <v>12</v>
      </c>
      <c r="L19" s="37" t="s">
        <v>13</v>
      </c>
      <c r="M19" s="37" t="s">
        <v>9</v>
      </c>
      <c r="N19" s="31" t="s">
        <v>10</v>
      </c>
    </row>
    <row r="20" spans="1:14" s="6" customFormat="1" ht="30" x14ac:dyDescent="0.25">
      <c r="A20" s="38"/>
      <c r="B20" s="38"/>
      <c r="C20" s="17" t="s">
        <v>3</v>
      </c>
      <c r="D20" s="17" t="s">
        <v>4</v>
      </c>
      <c r="E20" s="15" t="s">
        <v>6</v>
      </c>
      <c r="F20" s="15" t="s">
        <v>6</v>
      </c>
      <c r="G20" s="15" t="s">
        <v>6</v>
      </c>
      <c r="H20" s="15" t="s">
        <v>6</v>
      </c>
      <c r="I20" s="36"/>
      <c r="J20" s="37"/>
      <c r="K20" s="37"/>
      <c r="L20" s="37"/>
      <c r="M20" s="37"/>
      <c r="N20" s="31"/>
    </row>
    <row r="21" spans="1:14" s="6" customFormat="1" x14ac:dyDescent="0.25">
      <c r="A21" s="25">
        <v>1</v>
      </c>
      <c r="B21" s="39" t="s">
        <v>32</v>
      </c>
      <c r="C21" s="20" t="s">
        <v>42</v>
      </c>
      <c r="D21" s="43">
        <v>2</v>
      </c>
      <c r="E21" s="18">
        <v>10120</v>
      </c>
      <c r="F21" s="15">
        <v>10660</v>
      </c>
      <c r="G21" s="15">
        <v>10150</v>
      </c>
      <c r="H21" s="15"/>
      <c r="I21" s="23">
        <f>AVERAGE(E21:H21)</f>
        <v>10310</v>
      </c>
      <c r="J21" s="16">
        <v>3</v>
      </c>
      <c r="K21" s="16">
        <f>STDEV(E21:H21)</f>
        <v>303.47981810987034</v>
      </c>
      <c r="L21" s="16">
        <f t="shared" ref="L21" si="0">K21/I21*100</f>
        <v>2.9435481872926319</v>
      </c>
      <c r="M21" s="16" t="str">
        <f t="shared" ref="M21:M31" si="1">IF(L21&lt;33,"ОДНОРОДНЫЕ","НЕОДНОРОДНЫЕ")</f>
        <v>ОДНОРОДНЫЕ</v>
      </c>
      <c r="N21" s="15">
        <f>D21*I21</f>
        <v>20620</v>
      </c>
    </row>
    <row r="22" spans="1:14" s="6" customFormat="1" x14ac:dyDescent="0.25">
      <c r="A22" s="25">
        <v>2</v>
      </c>
      <c r="B22" s="39" t="s">
        <v>33</v>
      </c>
      <c r="C22" s="20" t="s">
        <v>42</v>
      </c>
      <c r="D22" s="43">
        <v>1</v>
      </c>
      <c r="E22" s="18">
        <v>21896</v>
      </c>
      <c r="F22" s="24">
        <v>22300</v>
      </c>
      <c r="G22" s="24">
        <v>22000</v>
      </c>
      <c r="H22" s="24"/>
      <c r="I22" s="24">
        <f t="shared" ref="I22:I31" si="2">AVERAGE(E22:H22)</f>
        <v>22065.333333333332</v>
      </c>
      <c r="J22" s="26">
        <v>3</v>
      </c>
      <c r="K22" s="26">
        <f t="shared" ref="K22:K31" si="3">STDEV(E22:H22)</f>
        <v>209.77448208333954</v>
      </c>
      <c r="L22" s="26">
        <f t="shared" ref="L22:L31" si="4">K22/I22*100</f>
        <v>0.95069709083633258</v>
      </c>
      <c r="M22" s="26" t="str">
        <f t="shared" ref="M22:M31" si="5">IF(L22&lt;33,"ОДНОРОДНЫЕ","НЕОДНОРОДНЫЕ")</f>
        <v>ОДНОРОДНЫЕ</v>
      </c>
      <c r="N22" s="24">
        <f t="shared" ref="N22:N30" si="6">D22*I22</f>
        <v>22065.333333333332</v>
      </c>
    </row>
    <row r="23" spans="1:14" s="6" customFormat="1" x14ac:dyDescent="0.25">
      <c r="A23" s="25">
        <v>3</v>
      </c>
      <c r="B23" s="40" t="s">
        <v>34</v>
      </c>
      <c r="C23" s="20" t="s">
        <v>42</v>
      </c>
      <c r="D23" s="43">
        <v>1</v>
      </c>
      <c r="E23" s="18">
        <v>12242</v>
      </c>
      <c r="F23" s="24">
        <v>12466</v>
      </c>
      <c r="G23" s="24">
        <v>12300</v>
      </c>
      <c r="H23" s="24"/>
      <c r="I23" s="24">
        <f t="shared" si="2"/>
        <v>12336</v>
      </c>
      <c r="J23" s="26">
        <v>3</v>
      </c>
      <c r="K23" s="26">
        <f t="shared" si="3"/>
        <v>116.25833303466896</v>
      </c>
      <c r="L23" s="26">
        <f t="shared" si="4"/>
        <v>0.94243136377001424</v>
      </c>
      <c r="M23" s="26" t="str">
        <f t="shared" si="5"/>
        <v>ОДНОРОДНЫЕ</v>
      </c>
      <c r="N23" s="24">
        <f t="shared" si="6"/>
        <v>12336</v>
      </c>
    </row>
    <row r="24" spans="1:14" s="6" customFormat="1" x14ac:dyDescent="0.25">
      <c r="A24" s="25">
        <v>4</v>
      </c>
      <c r="B24" s="40" t="s">
        <v>35</v>
      </c>
      <c r="C24" s="20" t="s">
        <v>42</v>
      </c>
      <c r="D24" s="43">
        <v>1</v>
      </c>
      <c r="E24" s="18">
        <v>8243</v>
      </c>
      <c r="F24" s="24">
        <v>8560</v>
      </c>
      <c r="G24" s="24">
        <v>8300</v>
      </c>
      <c r="H24" s="24"/>
      <c r="I24" s="24">
        <f t="shared" si="2"/>
        <v>8367.6666666666661</v>
      </c>
      <c r="J24" s="26">
        <v>3</v>
      </c>
      <c r="K24" s="26">
        <f t="shared" si="3"/>
        <v>168.98619272985982</v>
      </c>
      <c r="L24" s="26">
        <f t="shared" si="4"/>
        <v>2.0195139154267596</v>
      </c>
      <c r="M24" s="26" t="str">
        <f t="shared" si="5"/>
        <v>ОДНОРОДНЫЕ</v>
      </c>
      <c r="N24" s="24">
        <f t="shared" si="6"/>
        <v>8367.6666666666661</v>
      </c>
    </row>
    <row r="25" spans="1:14" s="6" customFormat="1" x14ac:dyDescent="0.25">
      <c r="A25" s="25">
        <v>5</v>
      </c>
      <c r="B25" s="40" t="s">
        <v>36</v>
      </c>
      <c r="C25" s="20" t="s">
        <v>42</v>
      </c>
      <c r="D25" s="43">
        <v>1</v>
      </c>
      <c r="E25" s="18">
        <v>5114</v>
      </c>
      <c r="F25" s="24">
        <v>5620</v>
      </c>
      <c r="G25" s="24">
        <v>5150</v>
      </c>
      <c r="H25" s="24"/>
      <c r="I25" s="24">
        <f t="shared" si="2"/>
        <v>5294.666666666667</v>
      </c>
      <c r="J25" s="26">
        <v>3</v>
      </c>
      <c r="K25" s="26">
        <f t="shared" si="3"/>
        <v>282.32132992980416</v>
      </c>
      <c r="L25" s="26">
        <f t="shared" si="4"/>
        <v>5.3321832648540193</v>
      </c>
      <c r="M25" s="26" t="str">
        <f t="shared" si="5"/>
        <v>ОДНОРОДНЫЕ</v>
      </c>
      <c r="N25" s="24">
        <f t="shared" si="6"/>
        <v>5294.666666666667</v>
      </c>
    </row>
    <row r="26" spans="1:14" s="6" customFormat="1" x14ac:dyDescent="0.25">
      <c r="A26" s="25">
        <v>6</v>
      </c>
      <c r="B26" s="40" t="s">
        <v>37</v>
      </c>
      <c r="C26" s="20" t="s">
        <v>42</v>
      </c>
      <c r="D26" s="43">
        <v>1</v>
      </c>
      <c r="E26" s="18">
        <v>5114</v>
      </c>
      <c r="F26" s="24">
        <v>5620</v>
      </c>
      <c r="G26" s="24">
        <v>5150</v>
      </c>
      <c r="H26" s="24"/>
      <c r="I26" s="24">
        <f t="shared" si="2"/>
        <v>5294.666666666667</v>
      </c>
      <c r="J26" s="26">
        <v>3</v>
      </c>
      <c r="K26" s="26">
        <f t="shared" si="3"/>
        <v>282.32132992980416</v>
      </c>
      <c r="L26" s="26">
        <f t="shared" si="4"/>
        <v>5.3321832648540193</v>
      </c>
      <c r="M26" s="26" t="str">
        <f t="shared" si="5"/>
        <v>ОДНОРОДНЫЕ</v>
      </c>
      <c r="N26" s="24">
        <f t="shared" si="6"/>
        <v>5294.666666666667</v>
      </c>
    </row>
    <row r="27" spans="1:14" s="6" customFormat="1" x14ac:dyDescent="0.25">
      <c r="A27" s="25">
        <v>7</v>
      </c>
      <c r="B27" s="40" t="s">
        <v>38</v>
      </c>
      <c r="C27" s="20" t="s">
        <v>42</v>
      </c>
      <c r="D27" s="43">
        <v>1</v>
      </c>
      <c r="E27" s="18">
        <v>5285</v>
      </c>
      <c r="F27" s="24">
        <v>5613</v>
      </c>
      <c r="G27" s="24">
        <v>5300</v>
      </c>
      <c r="H27" s="24"/>
      <c r="I27" s="24">
        <f t="shared" si="2"/>
        <v>5399.333333333333</v>
      </c>
      <c r="J27" s="26">
        <v>3</v>
      </c>
      <c r="K27" s="26">
        <f t="shared" si="3"/>
        <v>185.19269244042363</v>
      </c>
      <c r="L27" s="26">
        <f t="shared" si="4"/>
        <v>3.4299177510882268</v>
      </c>
      <c r="M27" s="26" t="str">
        <f t="shared" si="5"/>
        <v>ОДНОРОДНЫЕ</v>
      </c>
      <c r="N27" s="24">
        <f t="shared" si="6"/>
        <v>5399.333333333333</v>
      </c>
    </row>
    <row r="28" spans="1:14" s="6" customFormat="1" x14ac:dyDescent="0.25">
      <c r="A28" s="25">
        <v>8</v>
      </c>
      <c r="B28" s="40" t="s">
        <v>39</v>
      </c>
      <c r="C28" s="20" t="s">
        <v>42</v>
      </c>
      <c r="D28" s="43">
        <v>1</v>
      </c>
      <c r="E28" s="18">
        <v>4967</v>
      </c>
      <c r="F28" s="24">
        <v>5263</v>
      </c>
      <c r="G28" s="24">
        <v>5000</v>
      </c>
      <c r="H28" s="24"/>
      <c r="I28" s="24">
        <f t="shared" si="2"/>
        <v>5076.666666666667</v>
      </c>
      <c r="J28" s="26">
        <v>3</v>
      </c>
      <c r="K28" s="26">
        <f t="shared" si="3"/>
        <v>162.21076824099359</v>
      </c>
      <c r="L28" s="26">
        <f t="shared" si="4"/>
        <v>3.1952219614115611</v>
      </c>
      <c r="M28" s="26" t="str">
        <f t="shared" si="5"/>
        <v>ОДНОРОДНЫЕ</v>
      </c>
      <c r="N28" s="24">
        <f t="shared" si="6"/>
        <v>5076.666666666667</v>
      </c>
    </row>
    <row r="29" spans="1:14" s="6" customFormat="1" x14ac:dyDescent="0.25">
      <c r="A29" s="25">
        <v>9</v>
      </c>
      <c r="B29" s="40" t="s">
        <v>40</v>
      </c>
      <c r="C29" s="20" t="s">
        <v>42</v>
      </c>
      <c r="D29" s="43">
        <v>1</v>
      </c>
      <c r="E29" s="18">
        <v>4398</v>
      </c>
      <c r="F29" s="24">
        <v>4500</v>
      </c>
      <c r="G29" s="24">
        <v>4400</v>
      </c>
      <c r="H29" s="24"/>
      <c r="I29" s="24">
        <f t="shared" si="2"/>
        <v>4432.666666666667</v>
      </c>
      <c r="J29" s="26">
        <v>3</v>
      </c>
      <c r="K29" s="26">
        <f t="shared" si="3"/>
        <v>58.320951066776459</v>
      </c>
      <c r="L29" s="26">
        <f t="shared" si="4"/>
        <v>1.3157080252694342</v>
      </c>
      <c r="M29" s="26" t="str">
        <f t="shared" si="5"/>
        <v>ОДНОРОДНЫЕ</v>
      </c>
      <c r="N29" s="24">
        <f t="shared" si="6"/>
        <v>4432.666666666667</v>
      </c>
    </row>
    <row r="30" spans="1:14" s="6" customFormat="1" x14ac:dyDescent="0.25">
      <c r="A30" s="25">
        <v>10</v>
      </c>
      <c r="B30" s="39" t="s">
        <v>41</v>
      </c>
      <c r="C30" s="20" t="s">
        <v>42</v>
      </c>
      <c r="D30" s="43">
        <v>1</v>
      </c>
      <c r="E30" s="18">
        <v>8575</v>
      </c>
      <c r="F30" s="24">
        <v>8732</v>
      </c>
      <c r="G30" s="24">
        <v>8600</v>
      </c>
      <c r="H30" s="24"/>
      <c r="I30" s="24">
        <f t="shared" si="2"/>
        <v>8635.6666666666661</v>
      </c>
      <c r="J30" s="26">
        <v>3</v>
      </c>
      <c r="K30" s="26">
        <f t="shared" si="3"/>
        <v>84.358362557207883</v>
      </c>
      <c r="L30" s="26">
        <f t="shared" si="4"/>
        <v>0.97685987444174804</v>
      </c>
      <c r="M30" s="26" t="str">
        <f t="shared" si="5"/>
        <v>ОДНОРОДНЫЕ</v>
      </c>
      <c r="N30" s="24">
        <f t="shared" si="6"/>
        <v>8635.6666666666661</v>
      </c>
    </row>
    <row r="31" spans="1:14" s="6" customFormat="1" x14ac:dyDescent="0.25">
      <c r="A31" s="19"/>
      <c r="B31" s="21"/>
      <c r="C31" s="41"/>
      <c r="D31" s="42"/>
      <c r="E31" s="15">
        <v>96164</v>
      </c>
      <c r="F31" s="22">
        <v>99994</v>
      </c>
      <c r="G31" s="22">
        <v>96500</v>
      </c>
      <c r="H31" s="15"/>
      <c r="I31" s="15">
        <f t="shared" si="2"/>
        <v>97552.666666666672</v>
      </c>
      <c r="J31" s="16"/>
      <c r="K31" s="16">
        <f t="shared" si="3"/>
        <v>2120.9208691823778</v>
      </c>
      <c r="L31" s="16">
        <f t="shared" si="4"/>
        <v>2.1741290542363898</v>
      </c>
      <c r="M31" s="16" t="str">
        <f t="shared" si="5"/>
        <v>ОДНОРОДНЫЕ</v>
      </c>
      <c r="N31" s="15">
        <f>SUM(N21:N30)</f>
        <v>97522.666666666672</v>
      </c>
    </row>
    <row r="32" spans="1:14" s="7" customFormat="1" x14ac:dyDescent="0.25">
      <c r="A32" s="12"/>
      <c r="B32" s="12"/>
      <c r="C32" s="12"/>
      <c r="D32" s="12"/>
      <c r="E32" s="4"/>
      <c r="F32" s="4"/>
      <c r="G32" s="4"/>
      <c r="H32" s="4"/>
      <c r="I32" s="4"/>
      <c r="J32" s="12"/>
      <c r="K32" s="12"/>
      <c r="L32" s="12"/>
      <c r="M32" s="12"/>
      <c r="N32" s="4"/>
    </row>
    <row r="33" spans="1:16" s="10" customFormat="1" ht="33.6" customHeight="1" x14ac:dyDescent="0.25">
      <c r="A33" s="29" t="s">
        <v>24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6" s="10" customFormat="1" ht="33.6" customHeight="1" x14ac:dyDescent="0.25">
      <c r="A34" s="30" t="s">
        <v>23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6" s="10" customFormat="1" ht="15" customHeigh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6" s="10" customFormat="1" ht="31.9" customHeight="1" x14ac:dyDescent="0.25">
      <c r="A36" s="27" t="s">
        <v>31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13"/>
      <c r="P36" s="13"/>
    </row>
  </sheetData>
  <mergeCells count="17">
    <mergeCell ref="C19:D19"/>
    <mergeCell ref="A36:N36"/>
    <mergeCell ref="K13:L13"/>
    <mergeCell ref="B15:M15"/>
    <mergeCell ref="A33:N33"/>
    <mergeCell ref="A34:N34"/>
    <mergeCell ref="A35:N35"/>
    <mergeCell ref="N19:N20"/>
    <mergeCell ref="A18:B18"/>
    <mergeCell ref="C18:D18"/>
    <mergeCell ref="I19:I20"/>
    <mergeCell ref="J19:J20"/>
    <mergeCell ref="K19:K20"/>
    <mergeCell ref="L19:L20"/>
    <mergeCell ref="M19:M20"/>
    <mergeCell ref="A19:A20"/>
    <mergeCell ref="B19:B20"/>
  </mergeCells>
  <conditionalFormatting sqref="M21:M31">
    <cfRule type="containsText" dxfId="11" priority="10" operator="containsText" text="НЕ">
      <formula>NOT(ISERROR(SEARCH("НЕ",M21)))</formula>
    </cfRule>
    <cfRule type="containsText" dxfId="10" priority="11" operator="containsText" text="ОДНОРОДНЫЕ">
      <formula>NOT(ISERROR(SEARCH("ОДНОРОДНЫЕ",M21)))</formula>
    </cfRule>
    <cfRule type="containsText" dxfId="9" priority="12" operator="containsText" text="НЕОДНОРОДНЫЕ">
      <formula>NOT(ISERROR(SEARCH("НЕОДНОРОДНЫЕ",M21)))</formula>
    </cfRule>
  </conditionalFormatting>
  <conditionalFormatting sqref="M21:M31">
    <cfRule type="containsText" dxfId="8" priority="7" operator="containsText" text="НЕОДНОРОДНЫЕ">
      <formula>NOT(ISERROR(SEARCH("НЕОДНОРОДНЫЕ",M21)))</formula>
    </cfRule>
    <cfRule type="containsText" dxfId="7" priority="8" operator="containsText" text="ОДНОРОДНЫЕ">
      <formula>NOT(ISERROR(SEARCH("ОДНОРОДНЫЕ",M21)))</formula>
    </cfRule>
    <cfRule type="containsText" dxfId="6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2022-12-20T01:23:34Z</dcterms:modified>
</cp:coreProperties>
</file>