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<sst xmlns="http://schemas.openxmlformats.org/spreadsheetml/2006/main" count="40" uniqueCount="37">
  <si>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</si>
  <si>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</si>
  <si>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</si>
  <si>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</si>
  <si>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</si>
  <si>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</si>
  <si>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</si>
  <si>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</si>
  <si>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</si>
  <si>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</si>
  <si>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</si>
  <si>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</si>
  <si>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</si>
  <si>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</si>
  <si>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</si>
  <si>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</si>
  <si>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</si>
  <si>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</si>
  <si>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</si>
  <si>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</si>
  <si>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</si>
  <si>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</si>
  <si>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</si>
  <si>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</si>
  <si>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</si>
  <si>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</si>
  <si>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</si>
  <si>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</si>
  <si>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</si>
  <si>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</si>
  <si>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облучателя ультрафиолетового интегрального путем запроса котировок</t>
  </si>
  <si>
    <t>№328-22</t>
  </si>
  <si>
    <t>Поставка облучателя ультрафиолетового интегрального</t>
  </si>
  <si>
    <t xml:space="preserve">Исходя из имеющегося у Заказчика объёма финансового обеспечения для осуществления закупки НМЦД устанавливается в размере 80 950,00 (восемьдесят тысяч девятьсот пятьдесят рублей). </t>
  </si>
  <si>
    <t>вх. № 6880-12/22 от 19.12.22</t>
  </si>
  <si>
    <t>вх. № 6879-12/22 от 19.12.22</t>
  </si>
  <si>
    <t>вх. № 6878-12/22 от 19.12.22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</si>
</sst>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D13" sqref="D1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30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31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28" t="s">
        <v>20</v>
      </c>
      <c r="L13" s="28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2" t="s">
        <v>14</v>
      </c>
      <c r="B18" s="33"/>
      <c r="C18" s="34"/>
      <c r="D18" s="33"/>
      <c r="E18" s="15" t="s">
        <v>34</v>
      </c>
      <c r="F18" s="15" t="s">
        <v>35</v>
      </c>
      <c r="G18" s="15" t="s">
        <v>36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37" t="s">
        <v>0</v>
      </c>
      <c r="B19" s="37" t="s">
        <v>1</v>
      </c>
      <c r="C19" s="37" t="s">
        <v>2</v>
      </c>
      <c r="D19" s="37"/>
      <c r="E19" s="16" t="s">
        <v>5</v>
      </c>
      <c r="F19" s="16" t="s">
        <v>7</v>
      </c>
      <c r="G19" s="16" t="s">
        <v>8</v>
      </c>
      <c r="H19" s="16" t="s">
        <v>22</v>
      </c>
      <c r="I19" s="35" t="s">
        <v>15</v>
      </c>
      <c r="J19" s="37" t="s">
        <v>11</v>
      </c>
      <c r="K19" s="37" t="s">
        <v>12</v>
      </c>
      <c r="L19" s="37" t="s">
        <v>13</v>
      </c>
      <c r="M19" s="37" t="s">
        <v>9</v>
      </c>
      <c r="N19" s="31" t="s">
        <v>10</v>
      </c>
    </row>
    <row r="20" spans="1:16" s="6" customFormat="1" ht="30" x14ac:dyDescent="0.25">
      <c r="A20" s="38"/>
      <c r="B20" s="3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6"/>
      <c r="J20" s="37"/>
      <c r="K20" s="37"/>
      <c r="L20" s="37"/>
      <c r="M20" s="37"/>
      <c r="N20" s="31"/>
    </row>
    <row r="21" spans="1:16" s="6" customFormat="1" ht="38.25" x14ac:dyDescent="0.25">
      <c r="A21" s="22">
        <v>1</v>
      </c>
      <c r="B21" s="21" t="s">
        <v>32</v>
      </c>
      <c r="C21" s="23" t="s">
        <v>29</v>
      </c>
      <c r="D21" s="11">
        <v>1</v>
      </c>
      <c r="E21" s="19">
        <v>88000</v>
      </c>
      <c r="F21" s="16">
        <v>84997</v>
      </c>
      <c r="G21" s="16">
        <v>80950</v>
      </c>
      <c r="H21" s="16"/>
      <c r="I21" s="26">
        <f>AVERAGE(E21:H21)</f>
        <v>84649</v>
      </c>
      <c r="J21" s="17">
        <v>4</v>
      </c>
      <c r="K21" s="17">
        <f>STDEV(E21:H21)</f>
        <v>3537.8599463517489</v>
      </c>
      <c r="L21" s="17">
        <f t="shared" ref="L21" si="0">K21/I21*100</f>
        <v>4.1794468290845126</v>
      </c>
      <c r="M21" s="17" t="str">
        <f t="shared" ref="M21:M22" si="1">IF(L21&lt;33,"ОДНОРОДНЫЕ","НЕОДНОРОДНЫЕ")</f>
        <v>ОДНОРОДНЫЕ</v>
      </c>
      <c r="N21" s="16">
        <f>D21*I21</f>
        <v>84649</v>
      </c>
    </row>
    <row r="22" spans="1:16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84649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29" t="s">
        <v>24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6" s="10" customFormat="1" ht="33.6" customHeight="1" x14ac:dyDescent="0.25">
      <c r="A25" s="30" t="s">
        <v>23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6" s="10" customFormat="1" ht="1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6" s="10" customFormat="1" ht="31.9" customHeight="1" x14ac:dyDescent="0.25">
      <c r="A27" s="27" t="s">
        <v>33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4"/>
      <c r="P27" s="14"/>
    </row>
  </sheetData>
  <mergeCells count="17"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B19:B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2022-12-19T04:03:00Z</dcterms:modified>
</cp:coreProperties>
</file>