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1" i="1" l="1"/>
  <c r="S21" i="1" s="1"/>
  <c r="R22" i="1" l="1"/>
  <c r="P21" i="1" l="1"/>
  <c r="Q21" i="1" l="1"/>
  <c r="R21" i="1" s="1"/>
  <c r="S22" i="1"/>
</calcChain>
</file>

<file path=xl/sharedStrings.xml><?xml version="1.0" encoding="utf-8"?>
<sst xmlns="http://schemas.openxmlformats.org/spreadsheetml/2006/main" count="50" uniqueCount="39">
  <si>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</si>
  <si>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</si>
  <si>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</si>
  <si>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</si>
  <si>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</si>
  <si>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</si>
  <si>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</si>
  <si>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</si>
  <si>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</si>
  <si>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</si>
  <si>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</si>
  <si>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</si>
  <si>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</si>
  <si>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</si>
  <si>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</si>
  <si>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</si>
  <si>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</si>
  <si>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</si>
  <si>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</si>
  <si>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</si>
  <si>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</si>
  <si>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</si>
  <si>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</si>
  <si>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</si>
  <si>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</si>
  <si>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</si>
  <si>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</si>
  <si>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</si>
  <si>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</si>
  <si>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</si>
  <si>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</si>
  <si>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Источник №6</t>
  </si>
  <si>
    <t>№322-22</t>
  </si>
  <si>
    <t>на поставку аппарата лазерного для резекции и коагуляциипутем запроса котировок</t>
  </si>
  <si>
    <t>Поставка аппарата лазерного для резекции и коагуляции</t>
  </si>
  <si>
    <t xml:space="preserve">Исходя из имеющегося у Заказчика объёма финансового обеспечения для осуществления закупки НМЦД устанавливается в размере 590 000,00 (пятьсот девяносто тысяч рублей). </t>
  </si>
  <si>
    <t>вх. № 6173-11/22 от 16.11.22</t>
  </si>
  <si>
    <t>вх. № 6171-11/22 от 16.11.22</t>
  </si>
  <si>
    <t>вх. № 6170-11/22 от 16.11.22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</si>
</sst>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zoomScale="85" zoomScaleNormal="85" zoomScalePageLayoutView="70" workbookViewId="0">
      <selection activeCell="U28" sqref="U28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8" width="14.7109375" style="3" hidden="1" customWidth="1"/>
    <col min="9" max="12" width="14.42578125" style="3" hidden="1" customWidth="1"/>
    <col min="13" max="13" width="14.42578125" style="3" customWidth="1"/>
    <col min="14" max="14" width="13.7109375" style="3" customWidth="1"/>
    <col min="15" max="15" width="9.42578125" style="2" customWidth="1"/>
    <col min="16" max="16" width="12.5703125" style="2" customWidth="1"/>
    <col min="17" max="17" width="10.28515625" style="2" customWidth="1"/>
    <col min="18" max="18" width="22.42578125" style="2" bestFit="1" customWidth="1"/>
    <col min="19" max="19" width="15.42578125" style="3" customWidth="1"/>
    <col min="20" max="20" width="9.140625" style="1"/>
    <col min="21" max="21" width="9.7109375" style="1" bestFit="1" customWidth="1"/>
    <col min="22" max="24" width="10.7109375" style="1" bestFit="1" customWidth="1"/>
    <col min="25" max="16384" width="9.140625" style="1"/>
  </cols>
  <sheetData>
    <row r="1" spans="1:19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13"/>
      <c r="P1" s="13"/>
      <c r="Q1" s="13"/>
      <c r="R1" s="13"/>
      <c r="S1" s="12" t="s">
        <v>26</v>
      </c>
    </row>
    <row r="2" spans="1:19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4"/>
      <c r="L2" s="4"/>
      <c r="M2" s="4"/>
      <c r="N2" s="4"/>
      <c r="O2" s="13"/>
      <c r="P2" s="13"/>
      <c r="Q2" s="13"/>
      <c r="R2" s="13"/>
      <c r="S2" s="12" t="s">
        <v>27</v>
      </c>
    </row>
    <row r="3" spans="1:19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4"/>
      <c r="L3" s="4"/>
      <c r="M3" s="4"/>
      <c r="N3" s="4"/>
      <c r="O3" s="13"/>
      <c r="P3" s="13"/>
      <c r="Q3" s="13"/>
      <c r="R3" s="13"/>
      <c r="S3" s="12"/>
    </row>
    <row r="4" spans="1:19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4"/>
      <c r="L4" s="4"/>
      <c r="M4" s="4"/>
      <c r="N4" s="4"/>
      <c r="O4" s="13"/>
      <c r="P4" s="13"/>
      <c r="Q4" s="13"/>
      <c r="R4" s="13"/>
      <c r="S4" s="12" t="s">
        <v>33</v>
      </c>
    </row>
    <row r="5" spans="1:19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4"/>
      <c r="L5" s="4"/>
      <c r="M5" s="4"/>
      <c r="N5" s="4"/>
      <c r="O5" s="13"/>
      <c r="P5" s="13"/>
      <c r="Q5" s="13"/>
      <c r="R5" s="13"/>
      <c r="S5" s="12" t="s">
        <v>28</v>
      </c>
    </row>
    <row r="6" spans="1:19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4"/>
      <c r="L6" s="4"/>
      <c r="M6" s="4"/>
      <c r="N6" s="4"/>
      <c r="O6" s="13"/>
      <c r="P6" s="13"/>
      <c r="Q6" s="13"/>
      <c r="R6" s="13"/>
      <c r="S6" s="12" t="s">
        <v>29</v>
      </c>
    </row>
    <row r="7" spans="1:19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4"/>
      <c r="L7" s="4"/>
      <c r="M7" s="4"/>
      <c r="N7" s="4"/>
      <c r="O7" s="13"/>
      <c r="P7" s="13"/>
      <c r="Q7" s="13"/>
      <c r="R7" s="13"/>
      <c r="S7" s="12" t="s">
        <v>32</v>
      </c>
    </row>
    <row r="8" spans="1:19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13"/>
      <c r="P8" s="13"/>
      <c r="Q8" s="13"/>
      <c r="R8" s="13"/>
      <c r="S8" s="4"/>
    </row>
    <row r="9" spans="1:19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13"/>
      <c r="P9" s="13"/>
      <c r="Q9" s="13"/>
      <c r="R9" s="13"/>
      <c r="S9" s="8" t="s">
        <v>16</v>
      </c>
    </row>
    <row r="10" spans="1:19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4"/>
      <c r="L10" s="4"/>
      <c r="M10" s="4"/>
      <c r="N10" s="4"/>
      <c r="O10" s="13"/>
      <c r="P10" s="13"/>
      <c r="Q10" s="13"/>
      <c r="R10" s="13"/>
      <c r="S10" s="9" t="s">
        <v>21</v>
      </c>
    </row>
    <row r="11" spans="1:19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13"/>
      <c r="P11" s="13"/>
      <c r="Q11" s="13"/>
      <c r="R11" s="13"/>
      <c r="S11" s="9" t="s">
        <v>17</v>
      </c>
    </row>
    <row r="12" spans="1:19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4"/>
      <c r="L12" s="4"/>
      <c r="M12" s="4"/>
      <c r="N12" s="4"/>
      <c r="O12" s="13"/>
      <c r="P12" s="13"/>
      <c r="Q12" s="13"/>
      <c r="R12" s="13"/>
      <c r="S12" s="4"/>
    </row>
    <row r="13" spans="1:19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4"/>
      <c r="L13" s="4"/>
      <c r="M13" s="4"/>
      <c r="N13" s="4"/>
      <c r="O13" s="13"/>
      <c r="P13" s="29" t="s">
        <v>20</v>
      </c>
      <c r="Q13" s="29"/>
      <c r="R13" s="13"/>
      <c r="S13" s="4" t="s">
        <v>18</v>
      </c>
    </row>
    <row r="14" spans="1:19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4"/>
      <c r="L14" s="4"/>
      <c r="M14" s="4"/>
      <c r="N14" s="4"/>
      <c r="O14" s="13"/>
      <c r="P14" s="13"/>
      <c r="Q14" s="13"/>
      <c r="R14" s="13"/>
      <c r="S14" s="5"/>
    </row>
    <row r="15" spans="1:19" ht="18.75" x14ac:dyDescent="0.25">
      <c r="A15" s="13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5"/>
    </row>
    <row r="16" spans="1:19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4"/>
      <c r="L16" s="4"/>
      <c r="M16" s="4"/>
      <c r="N16" s="4"/>
      <c r="O16" s="13"/>
      <c r="P16" s="13"/>
      <c r="Q16" s="13"/>
      <c r="R16" s="13"/>
      <c r="S16" s="4"/>
    </row>
    <row r="17" spans="1:21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4"/>
      <c r="L17" s="4"/>
      <c r="M17" s="4"/>
      <c r="N17" s="4"/>
      <c r="O17" s="13"/>
      <c r="P17" s="13"/>
      <c r="Q17" s="13"/>
      <c r="R17" s="13"/>
      <c r="S17" s="4"/>
    </row>
    <row r="18" spans="1:21" s="6" customFormat="1" ht="54.6" customHeight="1" x14ac:dyDescent="0.25">
      <c r="A18" s="33" t="s">
        <v>14</v>
      </c>
      <c r="B18" s="34"/>
      <c r="C18" s="35"/>
      <c r="D18" s="34"/>
      <c r="E18" s="15" t="s">
        <v>36</v>
      </c>
      <c r="F18" s="15" t="s">
        <v>37</v>
      </c>
      <c r="G18" s="15"/>
      <c r="H18" s="15"/>
      <c r="I18" s="16"/>
      <c r="J18" s="26"/>
      <c r="K18" s="26"/>
      <c r="L18" s="26"/>
      <c r="M18" s="15" t="s">
        <v>38</v>
      </c>
      <c r="N18" s="16"/>
      <c r="O18" s="17"/>
      <c r="P18" s="17"/>
      <c r="Q18" s="17"/>
      <c r="R18" s="17"/>
      <c r="S18" s="16"/>
    </row>
    <row r="19" spans="1:21" s="6" customFormat="1" ht="30" customHeight="1" x14ac:dyDescent="0.25">
      <c r="A19" s="38" t="s">
        <v>0</v>
      </c>
      <c r="B19" s="38" t="s">
        <v>1</v>
      </c>
      <c r="C19" s="38" t="s">
        <v>2</v>
      </c>
      <c r="D19" s="38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27" t="s">
        <v>22</v>
      </c>
      <c r="K19" s="27" t="s">
        <v>23</v>
      </c>
      <c r="L19" s="27" t="s">
        <v>31</v>
      </c>
      <c r="M19" s="28" t="s">
        <v>8</v>
      </c>
      <c r="N19" s="36" t="s">
        <v>15</v>
      </c>
      <c r="O19" s="38" t="s">
        <v>11</v>
      </c>
      <c r="P19" s="38" t="s">
        <v>12</v>
      </c>
      <c r="Q19" s="38" t="s">
        <v>13</v>
      </c>
      <c r="R19" s="38" t="s">
        <v>9</v>
      </c>
      <c r="S19" s="32" t="s">
        <v>10</v>
      </c>
    </row>
    <row r="20" spans="1:21" s="6" customFormat="1" ht="30" x14ac:dyDescent="0.25">
      <c r="A20" s="39"/>
      <c r="B20" s="39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27" t="s">
        <v>6</v>
      </c>
      <c r="K20" s="27" t="s">
        <v>6</v>
      </c>
      <c r="L20" s="27" t="s">
        <v>6</v>
      </c>
      <c r="M20" s="28" t="s">
        <v>6</v>
      </c>
      <c r="N20" s="37"/>
      <c r="O20" s="38"/>
      <c r="P20" s="38"/>
      <c r="Q20" s="38"/>
      <c r="R20" s="38"/>
      <c r="S20" s="32"/>
    </row>
    <row r="21" spans="1:21" s="6" customFormat="1" ht="25.5" x14ac:dyDescent="0.25">
      <c r="A21" s="22">
        <v>1</v>
      </c>
      <c r="B21" s="21" t="s">
        <v>34</v>
      </c>
      <c r="C21" s="23" t="s">
        <v>30</v>
      </c>
      <c r="D21" s="11">
        <v>1</v>
      </c>
      <c r="E21" s="19">
        <v>607300</v>
      </c>
      <c r="F21" s="16">
        <v>590000</v>
      </c>
      <c r="G21" s="16"/>
      <c r="H21" s="16"/>
      <c r="I21" s="16"/>
      <c r="J21" s="26"/>
      <c r="K21" s="26"/>
      <c r="L21" s="26"/>
      <c r="M21" s="28">
        <v>600000</v>
      </c>
      <c r="N21" s="28">
        <f>AVERAGE(E21:M21)</f>
        <v>599100</v>
      </c>
      <c r="O21" s="17">
        <v>4</v>
      </c>
      <c r="P21" s="17">
        <f>STDEV(E21:I21)</f>
        <v>12232.947314527271</v>
      </c>
      <c r="Q21" s="17">
        <f t="shared" ref="Q21" si="0">P21/N21*100</f>
        <v>2.0418873834964568</v>
      </c>
      <c r="R21" s="17" t="str">
        <f t="shared" ref="R21:R22" si="1">IF(Q21&lt;33,"ОДНОРОДНЫЕ","НЕОДНОРОДНЫЕ")</f>
        <v>ОДНОРОДНЫЕ</v>
      </c>
      <c r="S21" s="16">
        <f>D21*N21</f>
        <v>599100</v>
      </c>
    </row>
    <row r="22" spans="1:21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26"/>
      <c r="K22" s="26"/>
      <c r="L22" s="26"/>
      <c r="M22" s="28"/>
      <c r="N22" s="16"/>
      <c r="O22" s="17"/>
      <c r="P22" s="17"/>
      <c r="Q22" s="17"/>
      <c r="R22" s="17" t="str">
        <f t="shared" si="1"/>
        <v>ОДНОРОДНЫЕ</v>
      </c>
      <c r="S22" s="16">
        <f>SUM(S21:S21)</f>
        <v>599100</v>
      </c>
    </row>
    <row r="23" spans="1:21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13"/>
      <c r="P23" s="13"/>
      <c r="Q23" s="13"/>
      <c r="R23" s="13"/>
      <c r="S23" s="4"/>
    </row>
    <row r="24" spans="1:21" s="10" customFormat="1" ht="33.6" customHeight="1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21" s="10" customFormat="1" ht="33.6" customHeight="1" x14ac:dyDescent="0.25">
      <c r="A25" s="31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21" s="10" customFormat="1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21" s="10" customFormat="1" ht="31.9" customHeight="1" x14ac:dyDescent="0.25">
      <c r="A27" s="40" t="s">
        <v>35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14"/>
      <c r="U27" s="14"/>
    </row>
  </sheetData>
  <mergeCells count="17">
    <mergeCell ref="A27:S27"/>
    <mergeCell ref="P13:Q13"/>
    <mergeCell ref="B15:R15"/>
    <mergeCell ref="A24:S24"/>
    <mergeCell ref="A25:S25"/>
    <mergeCell ref="A26:S26"/>
    <mergeCell ref="S19:S20"/>
    <mergeCell ref="A18:B18"/>
    <mergeCell ref="C18:D18"/>
    <mergeCell ref="N19:N20"/>
    <mergeCell ref="O19:O20"/>
    <mergeCell ref="P19:P20"/>
    <mergeCell ref="Q19:Q20"/>
    <mergeCell ref="R19:R20"/>
    <mergeCell ref="A19:A20"/>
    <mergeCell ref="B19:B20"/>
    <mergeCell ref="C19:D19"/>
  </mergeCells>
  <conditionalFormatting sqref="R21:R22">
    <cfRule type="containsText" dxfId="5" priority="10" operator="containsText" text="НЕ">
      <formula>NOT(ISERROR(SEARCH("НЕ",R21)))</formula>
    </cfRule>
    <cfRule type="containsText" dxfId="4" priority="11" operator="containsText" text="ОДНОРОДНЫЕ">
      <formula>NOT(ISERROR(SEARCH("ОДНОРОДНЫЕ",R21)))</formula>
    </cfRule>
    <cfRule type="containsText" dxfId="3" priority="12" operator="containsText" text="НЕОДНОРОДНЫЕ">
      <formula>NOT(ISERROR(SEARCH("НЕОДНОРОДНЫЕ",R21)))</formula>
    </cfRule>
  </conditionalFormatting>
  <conditionalFormatting sqref="R21:R22">
    <cfRule type="containsText" dxfId="2" priority="7" operator="containsText" text="НЕОДНОРОДНЫЕ">
      <formula>NOT(ISERROR(SEARCH("НЕОДНОРОДНЫЕ",R21)))</formula>
    </cfRule>
    <cfRule type="containsText" dxfId="1" priority="8" operator="containsText" text="ОДНОРОДНЫЕ">
      <formula>NOT(ISERROR(SEARCH("ОДНОРОДНЫЕ",R21)))</formula>
    </cfRule>
    <cfRule type="containsText" dxfId="0" priority="9" operator="containsText" text="НЕОДНОРОДНЫЕ">
      <formula>NOT(ISERROR(SEARCH("НЕОДНОРОДНЫЕ",R21)))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2022-12-16T04:49:37Z</dcterms:modified>
</cp:coreProperties>
</file>