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filterPrivacy="1" defaultThemeVersion="124226"/>
  <xr:revisionPtr revIDLastSave="0" documentId="13_ncr:1_{DB917B8A-F62A-444C-B0AD-BEBD44031F8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5" i="1" l="1"/>
  <c r="K25" i="1"/>
  <c r="O25" i="1"/>
  <c r="L23" i="1"/>
  <c r="K23" i="1"/>
  <c r="O23" i="1"/>
  <c r="L22" i="1"/>
  <c r="K22" i="1"/>
  <c r="O22" i="1"/>
  <c r="L21" i="1"/>
  <c r="K21" i="1"/>
  <c r="O21" i="1"/>
  <c r="J26" i="1"/>
  <c r="O26" i="1" s="1"/>
  <c r="J20" i="1"/>
  <c r="O20" i="1" s="1"/>
  <c r="L26" i="1"/>
  <c r="M25" i="1" l="1"/>
  <c r="N25" i="1" s="1"/>
  <c r="M22" i="1"/>
  <c r="N22" i="1" s="1"/>
  <c r="M23" i="1"/>
  <c r="N23" i="1" s="1"/>
  <c r="M21" i="1"/>
  <c r="N21" i="1" s="1"/>
  <c r="K26" i="1"/>
  <c r="L20" i="1"/>
  <c r="M20" i="1" s="1"/>
  <c r="N20" i="1" s="1"/>
  <c r="K20" i="1"/>
  <c r="K24" i="1"/>
  <c r="L24" i="1"/>
  <c r="O24" i="1"/>
  <c r="C17" i="1" s="1"/>
  <c r="M26" i="1"/>
  <c r="N26" i="1" s="1"/>
  <c r="M24" i="1" l="1"/>
  <c r="N24" i="1" s="1"/>
</calcChain>
</file>

<file path=xl/sharedStrings.xml><?xml version="1.0" encoding="utf-8"?>
<sst xmlns="http://schemas.openxmlformats.org/spreadsheetml/2006/main" count="53" uniqueCount="44">
  <si>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</si>
  <si>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</si>
  <si>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</si>
  <si>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</si>
  <si>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</si>
  <si>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</si>
  <si>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</si>
  <si>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</si>
  <si>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</si>
  <si>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</si>
  <si>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</si>
  <si>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</si>
  <si>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</si>
  <si>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</si>
  <si>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</si>
  <si>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</si>
  <si>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</si>
  <si>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</si>
  <si>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</si>
  <si>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</si>
  <si>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</si>
  <si>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</si>
  <si>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</si>
  <si>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</si>
  <si>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</si>
  <si>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шт</t>
  </si>
  <si>
    <t>катетер внутривенный (канюли) с портом 20G</t>
  </si>
  <si>
    <t>катетер внутривенный (канюли) с портом 22G</t>
  </si>
  <si>
    <t>катетер внутривенный (канюли) с портом 16G</t>
  </si>
  <si>
    <t>катетер внутривенный 20G</t>
  </si>
  <si>
    <t>катетер внутривенный 22G</t>
  </si>
  <si>
    <t>КП вх.5263 от 07.12.2021</t>
  </si>
  <si>
    <t>ИТОГО: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</si>
  <si>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</si>
  <si>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</si>
  <si>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</si>
  <si>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в электронной форме, участниками которого могут являться</t>
  </si>
  <si>
    <t>только субъекты малого и среднего предпринимательства</t>
  </si>
  <si>
    <t>медицинских изделий (катетер периферический) путем запроса котировок</t>
  </si>
  <si>
    <t>Катетер для
периферических
сосудов</t>
  </si>
  <si>
    <t>КП вх.6849 12/22 от 16.12.2022</t>
  </si>
  <si>
    <t>КП вх.6850 12/22 от 16.12.2022</t>
  </si>
  <si>
    <t>Исходя из имеющегося у Заказчика объёма финансового обеспечения для осуществления закупки НМЦД устанавливается в размере 49 740,00 (сорок девять тысяч семьсот сорок) рублей 00 копеек.</t>
  </si>
  <si>
    <t>№ 319-22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</si>
</sst>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р_.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0" xfId="0" applyFont="1" applyAlignment="1">
      <alignment horizontal="right" indent="15"/>
    </xf>
    <xf numFmtId="0" fontId="3" fillId="0" borderId="0" xfId="0" applyFont="1" applyAlignment="1">
      <alignment horizontal="right"/>
    </xf>
    <xf numFmtId="164" fontId="0" fillId="2" borderId="1" xfId="0" applyNumberForma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0" fillId="0" borderId="1" xfId="0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left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 wrapText="1"/>
    </xf>
    <xf numFmtId="164" fontId="0" fillId="0" borderId="4" xfId="0" applyNumberForma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 vertical="center" wrapText="1"/>
    </xf>
  </cellXfs>
  <cellStyles count="1">
    <cellStyle name="Обычный" xfId="0" builtinId="0"/>
  </cellStyles>
  <dxfs count="1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1"/>
  <sheetViews>
    <sheetView tabSelected="1" topLeftCell="A7" zoomScale="85" zoomScaleNormal="85" zoomScalePageLayoutView="70" workbookViewId="0">
      <selection activeCell="O7" sqref="O7"/>
    </sheetView>
  </sheetViews>
  <sheetFormatPr defaultRowHeight="15" x14ac:dyDescent="0.25"/>
  <cols>
    <col min="1" max="1" width="9.140625" style="1"/>
    <col min="2" max="2" width="27.28515625" style="1" customWidth="1"/>
    <col min="3" max="4" width="9.140625" style="1"/>
    <col min="5" max="5" width="14.85546875" style="2" customWidth="1"/>
    <col min="6" max="7" width="14.7109375" style="2" customWidth="1"/>
    <col min="8" max="8" width="14.7109375" style="2" hidden="1" customWidth="1"/>
    <col min="9" max="9" width="14.42578125" style="2" hidden="1" customWidth="1"/>
    <col min="10" max="10" width="13.7109375" style="2" customWidth="1"/>
    <col min="11" max="11" width="9.42578125" style="1" customWidth="1"/>
    <col min="12" max="12" width="12.5703125" style="1" customWidth="1"/>
    <col min="13" max="13" width="10.28515625" style="1" customWidth="1"/>
    <col min="14" max="14" width="14.28515625" style="1" customWidth="1"/>
    <col min="15" max="15" width="13.28515625" style="2" customWidth="1"/>
    <col min="16" max="16384" width="9.140625" style="1"/>
  </cols>
  <sheetData>
    <row r="1" spans="2:15" x14ac:dyDescent="0.25">
      <c r="O1" s="14" t="s">
        <v>34</v>
      </c>
    </row>
    <row r="2" spans="2:15" x14ac:dyDescent="0.25">
      <c r="O2" s="14" t="s">
        <v>35</v>
      </c>
    </row>
    <row r="3" spans="2:15" ht="14.45" customHeight="1" x14ac:dyDescent="0.25">
      <c r="O3" s="14" t="s">
        <v>38</v>
      </c>
    </row>
    <row r="4" spans="2:15" ht="14.45" customHeight="1" x14ac:dyDescent="0.25">
      <c r="O4" s="14" t="s">
        <v>36</v>
      </c>
    </row>
    <row r="5" spans="2:15" ht="14.45" customHeight="1" x14ac:dyDescent="0.25">
      <c r="O5" s="14" t="s">
        <v>37</v>
      </c>
    </row>
    <row r="6" spans="2:15" ht="14.45" customHeight="1" x14ac:dyDescent="0.25">
      <c r="O6" s="14" t="s">
        <v>43</v>
      </c>
    </row>
    <row r="8" spans="2:15" x14ac:dyDescent="0.25">
      <c r="O8" s="7" t="s">
        <v>16</v>
      </c>
    </row>
    <row r="9" spans="2:15" x14ac:dyDescent="0.25">
      <c r="O9" s="8" t="s">
        <v>21</v>
      </c>
    </row>
    <row r="10" spans="2:15" x14ac:dyDescent="0.25">
      <c r="O10" s="8" t="s">
        <v>17</v>
      </c>
    </row>
    <row r="11" spans="2:15" ht="14.45" x14ac:dyDescent="0.3"/>
    <row r="12" spans="2:15" ht="28.9" customHeight="1" x14ac:dyDescent="0.25">
      <c r="L12" s="17" t="s">
        <v>20</v>
      </c>
      <c r="M12" s="17"/>
      <c r="O12" s="3" t="s">
        <v>18</v>
      </c>
    </row>
    <row r="13" spans="2:15" ht="18" x14ac:dyDescent="0.3">
      <c r="O13" s="4"/>
    </row>
    <row r="14" spans="2:15" ht="18.75" x14ac:dyDescent="0.25">
      <c r="B14" s="18" t="s">
        <v>19</v>
      </c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4"/>
    </row>
    <row r="15" spans="2:15" hidden="1" x14ac:dyDescent="0.25"/>
    <row r="17" spans="1:15" ht="43.9" customHeight="1" x14ac:dyDescent="0.25">
      <c r="A17" s="21" t="s">
        <v>14</v>
      </c>
      <c r="B17" s="22"/>
      <c r="C17" s="23">
        <f>SUMIF(O20:O26,"&gt;0")</f>
        <v>51080.000000000007</v>
      </c>
      <c r="D17" s="22"/>
      <c r="E17" s="9" t="s">
        <v>40</v>
      </c>
      <c r="F17" s="9" t="s">
        <v>41</v>
      </c>
      <c r="G17" s="9" t="s">
        <v>31</v>
      </c>
      <c r="H17" s="9"/>
      <c r="I17" s="9"/>
      <c r="J17" s="5"/>
      <c r="K17" s="6"/>
      <c r="L17" s="6"/>
      <c r="M17" s="6"/>
      <c r="N17" s="6"/>
      <c r="O17" s="5"/>
    </row>
    <row r="18" spans="1:15" ht="30" customHeight="1" x14ac:dyDescent="0.25">
      <c r="A18" s="15" t="s">
        <v>0</v>
      </c>
      <c r="B18" s="15" t="s">
        <v>1</v>
      </c>
      <c r="C18" s="15" t="s">
        <v>2</v>
      </c>
      <c r="D18" s="15"/>
      <c r="E18" s="5" t="s">
        <v>5</v>
      </c>
      <c r="F18" s="5" t="s">
        <v>7</v>
      </c>
      <c r="G18" s="5" t="s">
        <v>8</v>
      </c>
      <c r="H18" s="5" t="s">
        <v>22</v>
      </c>
      <c r="I18" s="5" t="s">
        <v>23</v>
      </c>
      <c r="J18" s="24" t="s">
        <v>15</v>
      </c>
      <c r="K18" s="15" t="s">
        <v>11</v>
      </c>
      <c r="L18" s="15" t="s">
        <v>12</v>
      </c>
      <c r="M18" s="15" t="s">
        <v>13</v>
      </c>
      <c r="N18" s="15" t="s">
        <v>9</v>
      </c>
      <c r="O18" s="20" t="s">
        <v>10</v>
      </c>
    </row>
    <row r="19" spans="1:15" ht="30" x14ac:dyDescent="0.25">
      <c r="A19" s="15"/>
      <c r="B19" s="15"/>
      <c r="C19" s="6" t="s">
        <v>3</v>
      </c>
      <c r="D19" s="6" t="s">
        <v>4</v>
      </c>
      <c r="E19" s="5" t="s">
        <v>6</v>
      </c>
      <c r="F19" s="5" t="s">
        <v>6</v>
      </c>
      <c r="G19" s="5" t="s">
        <v>6</v>
      </c>
      <c r="H19" s="5" t="s">
        <v>6</v>
      </c>
      <c r="I19" s="5" t="s">
        <v>6</v>
      </c>
      <c r="J19" s="25"/>
      <c r="K19" s="15"/>
      <c r="L19" s="15"/>
      <c r="M19" s="15"/>
      <c r="N19" s="15"/>
      <c r="O19" s="20"/>
    </row>
    <row r="20" spans="1:15" ht="48" customHeight="1" x14ac:dyDescent="0.25">
      <c r="A20" s="6">
        <v>1</v>
      </c>
      <c r="B20" s="6" t="s">
        <v>39</v>
      </c>
      <c r="C20" s="6" t="s">
        <v>25</v>
      </c>
      <c r="D20" s="11">
        <v>600</v>
      </c>
      <c r="E20" s="5">
        <v>82.9</v>
      </c>
      <c r="F20" s="5">
        <v>85.5</v>
      </c>
      <c r="G20" s="5">
        <v>87</v>
      </c>
      <c r="H20" s="5"/>
      <c r="I20" s="5"/>
      <c r="J20" s="5">
        <f t="shared" ref="J20" si="0">AVERAGE(E20:I20)</f>
        <v>85.13333333333334</v>
      </c>
      <c r="K20" s="6">
        <f t="shared" ref="K20" si="1">COUNT(E20:I20)</f>
        <v>3</v>
      </c>
      <c r="L20" s="6">
        <f t="shared" ref="L20" si="2">STDEV(E20:I20)</f>
        <v>2.0744477176668781</v>
      </c>
      <c r="M20" s="6">
        <f t="shared" ref="M20" si="3">L20/J20*100</f>
        <v>2.4367044451842732</v>
      </c>
      <c r="N20" s="6" t="str">
        <f t="shared" ref="N20" si="4">IF(M20&lt;33,"ОДНОРОДНЫЕ","НЕОДНОРОДНЫЕ")</f>
        <v>ОДНОРОДНЫЕ</v>
      </c>
      <c r="O20" s="5">
        <f t="shared" ref="O20" si="5">D20*J20</f>
        <v>51080.000000000007</v>
      </c>
    </row>
    <row r="21" spans="1:15" ht="30" hidden="1" x14ac:dyDescent="0.25">
      <c r="A21" s="6">
        <v>2</v>
      </c>
      <c r="B21" s="6" t="s">
        <v>26</v>
      </c>
      <c r="C21" s="6" t="s">
        <v>25</v>
      </c>
      <c r="D21" s="11"/>
      <c r="E21" s="5"/>
      <c r="F21" s="5"/>
      <c r="G21" s="5"/>
      <c r="H21" s="5"/>
      <c r="I21" s="5"/>
      <c r="J21" s="5"/>
      <c r="K21" s="6">
        <f t="shared" ref="K21" si="6">COUNT(E21:I21)</f>
        <v>0</v>
      </c>
      <c r="L21" s="6" t="e">
        <f t="shared" ref="L21" si="7">STDEV(E21:I21)</f>
        <v>#DIV/0!</v>
      </c>
      <c r="M21" s="6" t="e">
        <f t="shared" ref="M21" si="8">L21/J21*100</f>
        <v>#DIV/0!</v>
      </c>
      <c r="N21" s="6" t="e">
        <f t="shared" ref="N21" si="9">IF(M21&lt;33,"ОДНОРОДНЫЕ","НЕОДНОРОДНЫЕ")</f>
        <v>#DIV/0!</v>
      </c>
      <c r="O21" s="5">
        <f t="shared" ref="O21" si="10">D21*J21</f>
        <v>0</v>
      </c>
    </row>
    <row r="22" spans="1:15" ht="30" hidden="1" x14ac:dyDescent="0.25">
      <c r="A22" s="6">
        <v>3</v>
      </c>
      <c r="B22" s="6" t="s">
        <v>27</v>
      </c>
      <c r="C22" s="6" t="s">
        <v>25</v>
      </c>
      <c r="D22" s="11"/>
      <c r="E22" s="5"/>
      <c r="F22" s="5"/>
      <c r="G22" s="5"/>
      <c r="H22" s="5"/>
      <c r="I22" s="5"/>
      <c r="J22" s="5"/>
      <c r="K22" s="6">
        <f t="shared" ref="K22:K23" si="11">COUNT(E22:I22)</f>
        <v>0</v>
      </c>
      <c r="L22" s="6" t="e">
        <f t="shared" ref="L22:L23" si="12">STDEV(E22:I22)</f>
        <v>#DIV/0!</v>
      </c>
      <c r="M22" s="6" t="e">
        <f t="shared" ref="M22:M23" si="13">L22/J22*100</f>
        <v>#DIV/0!</v>
      </c>
      <c r="N22" s="6" t="e">
        <f t="shared" ref="N22:N23" si="14">IF(M22&lt;33,"ОДНОРОДНЫЕ","НЕОДНОРОДНЫЕ")</f>
        <v>#DIV/0!</v>
      </c>
      <c r="O22" s="5">
        <f t="shared" ref="O22:O23" si="15">D22*J22</f>
        <v>0</v>
      </c>
    </row>
    <row r="23" spans="1:15" ht="30" hidden="1" x14ac:dyDescent="0.25">
      <c r="A23" s="6">
        <v>4</v>
      </c>
      <c r="B23" s="6" t="s">
        <v>28</v>
      </c>
      <c r="C23" s="6" t="s">
        <v>25</v>
      </c>
      <c r="D23" s="11"/>
      <c r="E23" s="5"/>
      <c r="F23" s="5"/>
      <c r="G23" s="5"/>
      <c r="H23" s="5"/>
      <c r="I23" s="5"/>
      <c r="J23" s="5"/>
      <c r="K23" s="6">
        <f t="shared" si="11"/>
        <v>0</v>
      </c>
      <c r="L23" s="6" t="e">
        <f t="shared" si="12"/>
        <v>#DIV/0!</v>
      </c>
      <c r="M23" s="6" t="e">
        <f t="shared" si="13"/>
        <v>#DIV/0!</v>
      </c>
      <c r="N23" s="6" t="e">
        <f t="shared" si="14"/>
        <v>#DIV/0!</v>
      </c>
      <c r="O23" s="5">
        <f t="shared" si="15"/>
        <v>0</v>
      </c>
    </row>
    <row r="24" spans="1:15" ht="30" hidden="1" x14ac:dyDescent="0.25">
      <c r="A24" s="6">
        <v>5</v>
      </c>
      <c r="B24" s="6" t="s">
        <v>29</v>
      </c>
      <c r="C24" s="6" t="s">
        <v>25</v>
      </c>
      <c r="D24" s="11"/>
      <c r="E24" s="5"/>
      <c r="F24" s="5"/>
      <c r="G24" s="5"/>
      <c r="H24" s="5"/>
      <c r="I24" s="5"/>
      <c r="J24" s="5"/>
      <c r="K24" s="6">
        <f t="shared" ref="K24:K26" si="16">COUNT(E24:I24)</f>
        <v>0</v>
      </c>
      <c r="L24" s="6" t="e">
        <f t="shared" ref="L24:L26" si="17">STDEV(E24:I24)</f>
        <v>#DIV/0!</v>
      </c>
      <c r="M24" s="6" t="e">
        <f t="shared" ref="M24:M26" si="18">L24/J24*100</f>
        <v>#DIV/0!</v>
      </c>
      <c r="N24" s="6" t="e">
        <f t="shared" ref="N24:N26" si="19">IF(M24&lt;33,"ОДНОРОДНЫЕ","НЕОДНОРОДНЫЕ")</f>
        <v>#DIV/0!</v>
      </c>
      <c r="O24" s="5">
        <f t="shared" ref="O24:O26" si="20">D24*J24</f>
        <v>0</v>
      </c>
    </row>
    <row r="25" spans="1:15" ht="30" hidden="1" x14ac:dyDescent="0.25">
      <c r="A25" s="6">
        <v>6</v>
      </c>
      <c r="B25" s="6" t="s">
        <v>30</v>
      </c>
      <c r="C25" s="6" t="s">
        <v>25</v>
      </c>
      <c r="D25" s="11"/>
      <c r="E25" s="5"/>
      <c r="F25" s="5"/>
      <c r="G25" s="5"/>
      <c r="H25" s="5"/>
      <c r="I25" s="5"/>
      <c r="J25" s="5"/>
      <c r="K25" s="6">
        <f t="shared" ref="K25" si="21">COUNT(E25:I25)</f>
        <v>0</v>
      </c>
      <c r="L25" s="6" t="e">
        <f t="shared" ref="L25" si="22">STDEV(E25:I25)</f>
        <v>#DIV/0!</v>
      </c>
      <c r="M25" s="6" t="e">
        <f t="shared" ref="M25" si="23">L25/J25*100</f>
        <v>#DIV/0!</v>
      </c>
      <c r="N25" s="6" t="e">
        <f t="shared" ref="N25" si="24">IF(M25&lt;33,"ОДНОРОДНЫЕ","НЕОДНОРОДНЫЕ")</f>
        <v>#DIV/0!</v>
      </c>
      <c r="O25" s="5">
        <f t="shared" ref="O25" si="25">D25*J25</f>
        <v>0</v>
      </c>
    </row>
    <row r="26" spans="1:15" ht="30" x14ac:dyDescent="0.25">
      <c r="A26" s="6">
        <v>7</v>
      </c>
      <c r="B26" s="6" t="s">
        <v>32</v>
      </c>
      <c r="C26" s="6"/>
      <c r="D26" s="12"/>
      <c r="E26" s="5">
        <v>140700</v>
      </c>
      <c r="F26" s="5">
        <v>148600</v>
      </c>
      <c r="G26" s="5">
        <v>164000</v>
      </c>
      <c r="H26" s="5"/>
      <c r="I26" s="5"/>
      <c r="J26" s="5">
        <f t="shared" ref="J24:J26" si="26">AVERAGE(E26:I26)</f>
        <v>151100</v>
      </c>
      <c r="K26" s="6">
        <f t="shared" si="16"/>
        <v>3</v>
      </c>
      <c r="L26" s="6">
        <f t="shared" si="17"/>
        <v>11849.472562101657</v>
      </c>
      <c r="M26" s="6">
        <f t="shared" si="18"/>
        <v>7.8421393528138044</v>
      </c>
      <c r="N26" s="6" t="str">
        <f t="shared" si="19"/>
        <v>ОДНОРОДНЫЕ</v>
      </c>
      <c r="O26" s="5">
        <f t="shared" si="20"/>
        <v>0</v>
      </c>
    </row>
    <row r="27" spans="1:15" ht="14.45" x14ac:dyDescent="0.3"/>
    <row r="28" spans="1:15" s="13" customFormat="1" ht="33" customHeight="1" x14ac:dyDescent="0.25">
      <c r="A28" s="19" t="s">
        <v>33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</row>
    <row r="29" spans="1:15" s="13" customFormat="1" ht="33" customHeight="1" x14ac:dyDescent="0.25">
      <c r="A29" s="19" t="s">
        <v>24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</row>
    <row r="30" spans="1:15" x14ac:dyDescent="0.25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</row>
    <row r="31" spans="1:15" s="10" customFormat="1" ht="15" customHeight="1" x14ac:dyDescent="0.25">
      <c r="A31" s="16" t="s">
        <v>42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</row>
  </sheetData>
  <mergeCells count="17">
    <mergeCell ref="A18:A19"/>
    <mergeCell ref="B18:B19"/>
    <mergeCell ref="C18:D18"/>
    <mergeCell ref="A31:O31"/>
    <mergeCell ref="L12:M12"/>
    <mergeCell ref="B14:N14"/>
    <mergeCell ref="A28:O28"/>
    <mergeCell ref="A29:O29"/>
    <mergeCell ref="A30:O30"/>
    <mergeCell ref="O18:O19"/>
    <mergeCell ref="A17:B17"/>
    <mergeCell ref="C17:D17"/>
    <mergeCell ref="J18:J19"/>
    <mergeCell ref="K18:K19"/>
    <mergeCell ref="L18:L19"/>
    <mergeCell ref="M18:M19"/>
    <mergeCell ref="N18:N19"/>
  </mergeCells>
  <conditionalFormatting sqref="N20:N24 N26">
    <cfRule type="containsText" dxfId="11" priority="16" operator="containsText" text="НЕ">
      <formula>NOT(ISERROR(SEARCH("НЕ",N20)))</formula>
    </cfRule>
    <cfRule type="containsText" dxfId="10" priority="17" operator="containsText" text="ОДНОРОДНЫЕ">
      <formula>NOT(ISERROR(SEARCH("ОДНОРОДНЫЕ",N20)))</formula>
    </cfRule>
    <cfRule type="containsText" dxfId="9" priority="18" operator="containsText" text="НЕОДНОРОДНЫЕ">
      <formula>NOT(ISERROR(SEARCH("НЕОДНОРОДНЫЕ",N20)))</formula>
    </cfRule>
  </conditionalFormatting>
  <conditionalFormatting sqref="N20:N24 N26">
    <cfRule type="containsText" dxfId="8" priority="13" operator="containsText" text="НЕОДНОРОДНЫЕ">
      <formula>NOT(ISERROR(SEARCH("НЕОДНОРОДНЫЕ",N20)))</formula>
    </cfRule>
    <cfRule type="containsText" dxfId="7" priority="14" operator="containsText" text="ОДНОРОДНЫЕ">
      <formula>NOT(ISERROR(SEARCH("ОДНОРОДНЫЕ",N20)))</formula>
    </cfRule>
    <cfRule type="containsText" dxfId="6" priority="15" operator="containsText" text="НЕОДНОРОДНЫЕ">
      <formula>NOT(ISERROR(SEARCH("НЕОДНОРОДНЫЕ",N20)))</formula>
    </cfRule>
  </conditionalFormatting>
  <conditionalFormatting sqref="N25">
    <cfRule type="containsText" dxfId="5" priority="4" operator="containsText" text="НЕ">
      <formula>NOT(ISERROR(SEARCH("НЕ",N25)))</formula>
    </cfRule>
    <cfRule type="containsText" dxfId="4" priority="5" operator="containsText" text="ОДНОРОДНЫЕ">
      <formula>NOT(ISERROR(SEARCH("ОДНОРОДНЫЕ",N25)))</formula>
    </cfRule>
    <cfRule type="containsText" dxfId="3" priority="6" operator="containsText" text="НЕОДНОРОДНЫЕ">
      <formula>NOT(ISERROR(SEARCH("НЕОДНОРОДНЫЕ",N25)))</formula>
    </cfRule>
  </conditionalFormatting>
  <conditionalFormatting sqref="N25">
    <cfRule type="containsText" dxfId="2" priority="1" operator="containsText" text="НЕОДНОРОДНЫЕ">
      <formula>NOT(ISERROR(SEARCH("НЕОДНОРОДНЫЕ",N25)))</formula>
    </cfRule>
    <cfRule type="containsText" dxfId="1" priority="2" operator="containsText" text="ОДНОРОДНЫЕ">
      <formula>NOT(ISERROR(SEARCH("ОДНОРОДНЫЕ",N25)))</formula>
    </cfRule>
    <cfRule type="containsText" dxfId="0" priority="3" operator="containsText" text="НЕОДНОРОДНЫЕ">
      <formula>NOT(ISERROR(SEARCH("НЕОДНОРОДНЫЕ",N25)))</formula>
    </cfRule>
  </conditionalFormatting>
  <pageMargins left="0.31496062992125984" right="0.19685039370078741" top="0.35433070866141736" bottom="0.35433070866141736" header="0.11811023622047245" footer="0.11811023622047245"/>
  <pageSetup paperSize="9" scale="8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2022-12-16T03:58:38Z</dcterms:modified>
</cp:coreProperties>
</file>