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19" i="1" l="1"/>
  <c r="M19" i="1" s="1"/>
  <c r="N19" i="1" s="1"/>
  <c r="L20" i="1"/>
  <c r="M20" i="1" s="1"/>
  <c r="N20" i="1" s="1"/>
  <c r="L21" i="1"/>
  <c r="M21" i="1" s="1"/>
  <c r="N21" i="1" s="1"/>
  <c r="L22" i="1"/>
  <c r="M22" i="1" s="1"/>
  <c r="N22" i="1" s="1"/>
  <c r="L23" i="1"/>
  <c r="M23" i="1" s="1"/>
  <c r="N23" i="1" s="1"/>
  <c r="L24" i="1"/>
  <c r="M24" i="1" s="1"/>
  <c r="N24" i="1" s="1"/>
  <c r="L25" i="1"/>
  <c r="M25" i="1" s="1"/>
  <c r="N25" i="1" s="1"/>
  <c r="L26" i="1"/>
  <c r="M26" i="1" s="1"/>
  <c r="N26" i="1" s="1"/>
  <c r="L27" i="1"/>
  <c r="M27" i="1" s="1"/>
  <c r="N27" i="1" s="1"/>
  <c r="L28" i="1"/>
  <c r="M28" i="1" s="1"/>
  <c r="N28" i="1" s="1"/>
  <c r="L29" i="1"/>
  <c r="M29" i="1" s="1"/>
  <c r="N29" i="1" s="1"/>
  <c r="L30" i="1"/>
  <c r="M30" i="1" s="1"/>
  <c r="N30" i="1" s="1"/>
  <c r="L31" i="1"/>
  <c r="M31" i="1" s="1"/>
  <c r="N31" i="1" s="1"/>
  <c r="L32" i="1"/>
  <c r="M32" i="1" s="1"/>
  <c r="N32" i="1" s="1"/>
  <c r="L33" i="1"/>
  <c r="M33" i="1" s="1"/>
  <c r="N33" i="1" s="1"/>
  <c r="L34" i="1"/>
  <c r="M34" i="1" s="1"/>
  <c r="N34" i="1" s="1"/>
  <c r="L35" i="1"/>
  <c r="M35" i="1" s="1"/>
  <c r="N35" i="1" s="1"/>
  <c r="L36" i="1"/>
  <c r="M36" i="1" s="1"/>
  <c r="N36" i="1" s="1"/>
  <c r="L37" i="1"/>
  <c r="M37" i="1" s="1"/>
  <c r="N37" i="1" s="1"/>
  <c r="L38" i="1"/>
  <c r="M38" i="1" s="1"/>
  <c r="N38" i="1" s="1"/>
  <c r="L39" i="1"/>
  <c r="M39" i="1" s="1"/>
  <c r="N39" i="1" s="1"/>
  <c r="L40" i="1"/>
  <c r="M40" i="1" s="1"/>
  <c r="N40" i="1" s="1"/>
  <c r="L41" i="1"/>
  <c r="M41" i="1" s="1"/>
  <c r="N41" i="1" s="1"/>
  <c r="L42" i="1"/>
  <c r="M42" i="1" s="1"/>
  <c r="N42" i="1" s="1"/>
  <c r="L43" i="1"/>
  <c r="M43" i="1" s="1"/>
  <c r="N43" i="1" s="1"/>
  <c r="L44" i="1"/>
  <c r="M44" i="1" s="1"/>
  <c r="N44" i="1" s="1"/>
  <c r="L45" i="1"/>
  <c r="M45" i="1" s="1"/>
  <c r="N45" i="1" s="1"/>
  <c r="L46" i="1"/>
  <c r="M46" i="1" s="1"/>
  <c r="N46" i="1" s="1"/>
  <c r="L47" i="1"/>
  <c r="M47" i="1" s="1"/>
  <c r="N47" i="1" s="1"/>
  <c r="L48" i="1"/>
  <c r="M48" i="1" s="1"/>
  <c r="N48" i="1" s="1"/>
  <c r="L49" i="1"/>
  <c r="M49" i="1" s="1"/>
  <c r="N49" i="1" s="1"/>
  <c r="L50" i="1"/>
  <c r="M50" i="1" s="1"/>
  <c r="N50" i="1" s="1"/>
  <c r="L51" i="1"/>
  <c r="M51" i="1" s="1"/>
  <c r="N51" i="1" s="1"/>
  <c r="L52" i="1"/>
  <c r="M52" i="1" s="1"/>
  <c r="N52" i="1" s="1"/>
  <c r="L53" i="1"/>
  <c r="M53" i="1" s="1"/>
  <c r="N53" i="1" s="1"/>
  <c r="L54" i="1"/>
  <c r="M54" i="1" s="1"/>
  <c r="N54" i="1" s="1"/>
  <c r="L55" i="1"/>
  <c r="M55" i="1" s="1"/>
  <c r="N55" i="1" s="1"/>
  <c r="L56" i="1"/>
  <c r="M56" i="1" s="1"/>
  <c r="N56" i="1" s="1"/>
  <c r="L57" i="1"/>
  <c r="M57" i="1" s="1"/>
  <c r="N57" i="1" s="1"/>
  <c r="L58" i="1"/>
  <c r="M58" i="1" s="1"/>
  <c r="N58" i="1" s="1"/>
  <c r="L59" i="1"/>
  <c r="M59" i="1" s="1"/>
  <c r="N59" i="1" s="1"/>
  <c r="L60" i="1"/>
  <c r="M60" i="1" s="1"/>
  <c r="N60" i="1" s="1"/>
  <c r="L61" i="1"/>
  <c r="M61" i="1" s="1"/>
  <c r="N61" i="1" s="1"/>
  <c r="L62" i="1"/>
  <c r="M62" i="1" s="1"/>
  <c r="N62" i="1" s="1"/>
  <c r="L63" i="1"/>
  <c r="M63" i="1" s="1"/>
  <c r="N63" i="1" s="1"/>
  <c r="L64" i="1"/>
  <c r="M64" i="1" s="1"/>
  <c r="N64" i="1" s="1"/>
  <c r="L65" i="1"/>
  <c r="M65" i="1" s="1"/>
  <c r="N65" i="1" s="1"/>
  <c r="L66" i="1"/>
  <c r="M66" i="1" s="1"/>
  <c r="N66" i="1" s="1"/>
  <c r="L67" i="1"/>
  <c r="M67" i="1" s="1"/>
  <c r="N67" i="1" s="1"/>
  <c r="L68" i="1"/>
  <c r="M68" i="1" s="1"/>
  <c r="N68" i="1" s="1"/>
  <c r="L69" i="1"/>
  <c r="M69" i="1" s="1"/>
  <c r="N69" i="1" s="1"/>
  <c r="L70" i="1"/>
  <c r="M70" i="1" s="1"/>
  <c r="N70" i="1" s="1"/>
  <c r="L71" i="1"/>
  <c r="M71" i="1" s="1"/>
  <c r="N71" i="1" s="1"/>
  <c r="L72" i="1"/>
  <c r="M72" i="1" s="1"/>
  <c r="N72" i="1" s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J70" i="1"/>
  <c r="O70" i="1" s="1"/>
  <c r="J71" i="1"/>
  <c r="O71" i="1" s="1"/>
  <c r="J72" i="1"/>
  <c r="O72" i="1" s="1"/>
  <c r="J69" i="1"/>
  <c r="O69" i="1" s="1"/>
  <c r="J19" i="1"/>
  <c r="O19" i="1" s="1"/>
  <c r="J20" i="1"/>
  <c r="O20" i="1" s="1"/>
  <c r="J21" i="1"/>
  <c r="O21" i="1" s="1"/>
  <c r="J22" i="1"/>
  <c r="O22" i="1" s="1"/>
  <c r="J23" i="1"/>
  <c r="O23" i="1" s="1"/>
  <c r="J24" i="1"/>
  <c r="O24" i="1" s="1"/>
  <c r="J25" i="1"/>
  <c r="O25" i="1" s="1"/>
  <c r="J26" i="1"/>
  <c r="O26" i="1" s="1"/>
  <c r="J27" i="1"/>
  <c r="O27" i="1" s="1"/>
  <c r="J28" i="1"/>
  <c r="O28" i="1" s="1"/>
  <c r="J29" i="1"/>
  <c r="O29" i="1" s="1"/>
  <c r="J30" i="1"/>
  <c r="O30" i="1" s="1"/>
  <c r="J31" i="1"/>
  <c r="O31" i="1" s="1"/>
  <c r="J32" i="1"/>
  <c r="O32" i="1" s="1"/>
  <c r="J33" i="1"/>
  <c r="O33" i="1" s="1"/>
  <c r="J34" i="1"/>
  <c r="O34" i="1" s="1"/>
  <c r="J35" i="1"/>
  <c r="O35" i="1" s="1"/>
  <c r="J36" i="1"/>
  <c r="O36" i="1" s="1"/>
  <c r="J37" i="1"/>
  <c r="O37" i="1" s="1"/>
  <c r="J38" i="1"/>
  <c r="O38" i="1" s="1"/>
  <c r="J39" i="1"/>
  <c r="O39" i="1" s="1"/>
  <c r="J40" i="1"/>
  <c r="O40" i="1" s="1"/>
  <c r="J41" i="1"/>
  <c r="O41" i="1" s="1"/>
  <c r="J42" i="1"/>
  <c r="O42" i="1" s="1"/>
  <c r="J43" i="1"/>
  <c r="O43" i="1" s="1"/>
  <c r="J44" i="1"/>
  <c r="O44" i="1" s="1"/>
  <c r="J45" i="1"/>
  <c r="O45" i="1" s="1"/>
  <c r="J46" i="1"/>
  <c r="O46" i="1" s="1"/>
  <c r="J47" i="1"/>
  <c r="O47" i="1" s="1"/>
  <c r="J48" i="1"/>
  <c r="O48" i="1" s="1"/>
  <c r="J49" i="1"/>
  <c r="O49" i="1" s="1"/>
  <c r="J50" i="1"/>
  <c r="O50" i="1" s="1"/>
  <c r="J51" i="1"/>
  <c r="O51" i="1" s="1"/>
  <c r="J52" i="1"/>
  <c r="O52" i="1" s="1"/>
  <c r="J53" i="1"/>
  <c r="O53" i="1" s="1"/>
  <c r="J54" i="1"/>
  <c r="O54" i="1" s="1"/>
  <c r="J55" i="1"/>
  <c r="O55" i="1" s="1"/>
  <c r="J56" i="1"/>
  <c r="O56" i="1" s="1"/>
  <c r="J57" i="1"/>
  <c r="O57" i="1" s="1"/>
  <c r="J58" i="1"/>
  <c r="O58" i="1" s="1"/>
  <c r="J59" i="1"/>
  <c r="O59" i="1" s="1"/>
  <c r="J60" i="1"/>
  <c r="O60" i="1" s="1"/>
  <c r="J61" i="1"/>
  <c r="O61" i="1" s="1"/>
  <c r="J62" i="1"/>
  <c r="O62" i="1" s="1"/>
  <c r="J63" i="1"/>
  <c r="O63" i="1" s="1"/>
  <c r="J64" i="1"/>
  <c r="O64" i="1" s="1"/>
  <c r="J65" i="1"/>
  <c r="O65" i="1" s="1"/>
  <c r="J66" i="1"/>
  <c r="O66" i="1" s="1"/>
  <c r="J67" i="1"/>
  <c r="O67" i="1" s="1"/>
  <c r="J68" i="1"/>
  <c r="O68" i="1" s="1"/>
  <c r="J18" i="1"/>
  <c r="O18" i="1" s="1"/>
  <c r="C15" i="1" s="1"/>
  <c r="L18" i="1"/>
  <c r="M18" i="1" s="1"/>
  <c r="N18" i="1" s="1"/>
  <c r="K18" i="1"/>
</calcChain>
</file>

<file path=xl/sharedStrings.xml><?xml version="1.0" encoding="utf-8"?>
<sst xmlns="http://schemas.openxmlformats.org/spreadsheetml/2006/main" count="144" uniqueCount="87">
  <si>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</si>
  <si>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</si>
  <si>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</si>
  <si>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</si>
  <si>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</si>
  <si>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</si>
  <si>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</si>
  <si>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</si>
  <si>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</si>
  <si>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</si>
  <si>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</si>
  <si>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</si>
  <si>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</si>
  <si>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</si>
  <si>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</si>
  <si>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</si>
  <si>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</si>
  <si>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</si>
  <si>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</si>
  <si>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шт.</t>
  </si>
  <si>
    <t>фл.</t>
  </si>
  <si>
    <t>Глицерол р-р 200,0 стер. для наружного применения</t>
  </si>
  <si>
    <t>Глицерол р-р 50,0 стер. в полости</t>
  </si>
  <si>
    <t>Декстроза пор. 75г для внутреннего применения</t>
  </si>
  <si>
    <t>Бендазола р-р 1%-75мл для элетрофореза</t>
  </si>
  <si>
    <t>Диметилсульфоксида р-р 5%-200мл для электрофореза</t>
  </si>
  <si>
    <t>Калия иодида р-р 3%-75мл для электрофореза</t>
  </si>
  <si>
    <t>Калия иодида р-р 3%-200мл для электрофореза</t>
  </si>
  <si>
    <t>Калия перманганата р-р 2%-50мл для наружного применения</t>
  </si>
  <si>
    <t>Калия перманганата р-р 3%-30мл  для наружного применения</t>
  </si>
  <si>
    <t>Кальция хлорида р-р 3%-75мл для электофореза</t>
  </si>
  <si>
    <t>Кальция хлорида р-р 3%-200мл для электрофореза</t>
  </si>
  <si>
    <t>Муравьиная кислота р-р 1000мл для дезинфекции</t>
  </si>
  <si>
    <t>Колларгол-2,0, глицерин 20 кап., вода 20 кап.  р-р для наружного применения</t>
  </si>
  <si>
    <t>Колларгола р-р 2%-100мл стер. для инстилляций</t>
  </si>
  <si>
    <t>Йод + Калия йодид+ Вода очищенная р-р водный 3%-100мл для наружного применения</t>
  </si>
  <si>
    <t>Магния сульфата р-р 3%-200мл для электрофореза</t>
  </si>
  <si>
    <t>Магния сульфата р-р 3%-75мл для электрофореза</t>
  </si>
  <si>
    <t>Меди сульфата р-р 2%-100мл для электрофореза</t>
  </si>
  <si>
    <t>Натрия бромида р-р 3%-75мл для электрофореза</t>
  </si>
  <si>
    <t>Натрия хлорида р-р 20%-200мл стер. в/маточно</t>
  </si>
  <si>
    <t>Натрия цитрата р-р 5%-10мл для проведения клинического анализа</t>
  </si>
  <si>
    <t>Никотиновой кислоты р-р 1%-75мл для электрофореза</t>
  </si>
  <si>
    <t>Никотиновой кислоты р-р 1%-200мл для электрофореза</t>
  </si>
  <si>
    <t>Прокаина р-р 2%-200мл для электрофореза</t>
  </si>
  <si>
    <t>Прокаина р-р 2%-75мл для электрофореза</t>
  </si>
  <si>
    <t>Папаверина г/х р-р 1%-75мл для электрофореза</t>
  </si>
  <si>
    <t>Водорода пероксид р-р 3%-350мл для наружного применения</t>
  </si>
  <si>
    <t>Уксусной кислоты р-р 3%-400мл для кольпоскопии</t>
  </si>
  <si>
    <t>Уксусной кислоты р-р 10%-400мл для обработки стен</t>
  </si>
  <si>
    <t>Уксусной кислоты р-р 3%-50мл для наружного применения</t>
  </si>
  <si>
    <t>Формальдегида р-р 40%-400мл для консервации</t>
  </si>
  <si>
    <t>Формальдегида р-р 15%-100мл для консервации</t>
  </si>
  <si>
    <t>Формалина р-р 15%-400мл для консервации</t>
  </si>
  <si>
    <t>Хлогексидина р-р 0,02%-400мл стер. в полости</t>
  </si>
  <si>
    <t>Хлогексидина спиртовый  р-р 2,5%-200мл стер. для наружного применения</t>
  </si>
  <si>
    <t>Аминофиллина р-р 2%-200мл для электрофореза</t>
  </si>
  <si>
    <t>Калия перманганата р-р 2%-200мл для наружного применения</t>
  </si>
  <si>
    <t>Натрия хлорида р-р 10%-200мл для наружного применения</t>
  </si>
  <si>
    <t>Глицерол р-р 100,0 стер. для проведения клинического анализа</t>
  </si>
  <si>
    <t>Диметилсульфоксида р-р 25%-150мл для наружного применения</t>
  </si>
  <si>
    <t>Калия иодида р-р 3%-400мл для электрофореза</t>
  </si>
  <si>
    <t>Натрия бромида р-р 3%-200мл для электрофореза</t>
  </si>
  <si>
    <t>Натрия тиосульфата р-р 3%-200мл для элетрофореза</t>
  </si>
  <si>
    <t>Папаверина г/х р-р 1%-200мл для электрофореза</t>
  </si>
  <si>
    <t>Хлогексидина спиртовый  р-р 0,02%-100мл для наружного применения</t>
  </si>
  <si>
    <t>Формальдегида р-р 15%-200мл для консервации</t>
  </si>
  <si>
    <t>Натрия гидрокарбонат р-р 4%-190мл стерильный  для в/в введения</t>
  </si>
  <si>
    <t>Метамизол натрия р-р 3%-200мл  для электрофореза</t>
  </si>
  <si>
    <t>Хлогексидина спиртовый  р-р 0,5%-45мл стер. для наружного применения</t>
  </si>
  <si>
    <t>Аминофиллина р-р 1%-75мл для электрофореза</t>
  </si>
  <si>
    <t>Декстроза пор. 25г для внутреннего применения</t>
  </si>
  <si>
    <t>Калия хлорид пор. 1г для внутреннего применения</t>
  </si>
  <si>
    <t>КП вх.№ 6128-11/22 от 15/11/2022</t>
  </si>
  <si>
    <t>КП вх.№ 6129-11/22 от 15/11/2022</t>
  </si>
  <si>
    <t>КП вх.№ 6130-11/22 от 15/11/2022</t>
  </si>
  <si>
    <t>Тальк пор. 200г для наружного применения</t>
  </si>
  <si>
    <t>Повидон йод+Калия йодид р-р 1%- 150мл для наружного применения</t>
  </si>
  <si>
    <t>Этанол р-р 40%-100мл стерильный для в/в введения</t>
  </si>
  <si>
    <t>КП вх.№ 6150-11/22 от 16/11/2022</t>
  </si>
  <si>
    <t>Приложение № 4</t>
  </si>
  <si>
    <t>к Извещению о проведении закупки</t>
  </si>
  <si>
    <t>№ 316-22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</si>
  <si>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</si>
  <si>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</si>
  <si>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Начальная (максимальная) цена договора устанавливается в размере 2 091 258 (два миллиона девятьсот одна тысяча двести пятьдесят восемь) рублей 09 копеек.</t>
  </si>
  <si>
    <t>на поставку лекарственных препаратов фармацевтических прочих путем запроса котировок в электронной форме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</si>
</sst>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1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indent="15"/>
    </xf>
    <xf numFmtId="0" fontId="5" fillId="0" borderId="0" xfId="0" applyFont="1" applyAlignment="1">
      <alignment horizontal="right"/>
    </xf>
    <xf numFmtId="0" fontId="6" fillId="0" borderId="0" xfId="0" applyFont="1" applyAlignment="1"/>
    <xf numFmtId="0" fontId="3" fillId="0" borderId="0" xfId="0" applyFont="1" applyFill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 applyAlignment="1"/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164" fontId="0" fillId="2" borderId="2" xfId="0" applyNumberFormat="1" applyFont="1" applyFill="1" applyBorder="1" applyAlignment="1">
      <alignment horizontal="center" vertical="center" wrapText="1"/>
    </xf>
    <xf numFmtId="164" fontId="0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5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Fill="1" applyAlignment="1">
      <alignment vertical="center" wrapText="1"/>
    </xf>
  </cellXfs>
  <cellStyles count="1">
    <cellStyle name="Обычный" xfId="0" builtinId="0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tabSelected="1" view="pageBreakPreview" zoomScale="60" zoomScaleNormal="85" zoomScalePageLayoutView="70" workbookViewId="0">
      <selection activeCell="G15" sqref="G15"/>
    </sheetView>
  </sheetViews>
  <sheetFormatPr defaultRowHeight="15" x14ac:dyDescent="0.25"/>
  <cols>
    <col min="1" max="1" width="9.140625" style="2"/>
    <col min="2" max="2" width="27.28515625" style="12" customWidth="1"/>
    <col min="3" max="4" width="9.140625" style="2"/>
    <col min="5" max="5" width="13.85546875" style="3" customWidth="1"/>
    <col min="6" max="6" width="12.42578125" style="3" customWidth="1"/>
    <col min="7" max="8" width="12.140625" style="3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">
      <c r="A1" s="31"/>
      <c r="B1" s="30"/>
      <c r="C1" s="31"/>
      <c r="D1" s="31"/>
      <c r="K1" s="31"/>
      <c r="L1" s="31"/>
      <c r="M1" s="31"/>
      <c r="N1" s="31"/>
      <c r="O1" s="46" t="s">
        <v>80</v>
      </c>
    </row>
    <row r="2" spans="1:15" x14ac:dyDescent="0.2">
      <c r="A2" s="31"/>
      <c r="B2" s="30"/>
      <c r="C2" s="31"/>
      <c r="D2" s="31"/>
      <c r="K2" s="31"/>
      <c r="L2" s="31"/>
      <c r="M2" s="31"/>
      <c r="N2" s="31"/>
      <c r="O2" s="46" t="s">
        <v>81</v>
      </c>
    </row>
    <row r="3" spans="1:15" x14ac:dyDescent="0.2">
      <c r="A3" s="31"/>
      <c r="B3" s="30"/>
      <c r="C3" s="31"/>
      <c r="D3" s="31"/>
      <c r="K3" s="31"/>
      <c r="L3" s="31"/>
      <c r="M3" s="31"/>
      <c r="N3" s="31"/>
      <c r="O3" s="46" t="s">
        <v>86</v>
      </c>
    </row>
    <row r="4" spans="1:15" x14ac:dyDescent="0.2">
      <c r="A4" s="31"/>
      <c r="B4" s="30"/>
      <c r="C4" s="31"/>
      <c r="D4" s="31"/>
      <c r="K4" s="31"/>
      <c r="L4" s="31"/>
      <c r="M4" s="31"/>
      <c r="N4" s="31"/>
      <c r="O4" s="47" t="s">
        <v>82</v>
      </c>
    </row>
    <row r="5" spans="1:15" x14ac:dyDescent="0.25">
      <c r="A5" s="31"/>
      <c r="B5" s="30"/>
      <c r="C5" s="31"/>
      <c r="D5" s="31"/>
      <c r="K5" s="31"/>
      <c r="L5" s="31"/>
      <c r="M5" s="31"/>
      <c r="N5" s="31"/>
    </row>
    <row r="6" spans="1:15" hidden="1" x14ac:dyDescent="0.25">
      <c r="A6" s="31"/>
      <c r="B6" s="30"/>
      <c r="C6" s="31"/>
      <c r="D6" s="31"/>
      <c r="K6" s="31"/>
      <c r="L6" s="31"/>
      <c r="M6" s="31"/>
      <c r="N6" s="31"/>
    </row>
    <row r="7" spans="1:15" hidden="1" x14ac:dyDescent="0.25">
      <c r="A7" s="31"/>
      <c r="B7" s="30"/>
      <c r="C7" s="31"/>
      <c r="D7" s="31"/>
      <c r="K7" s="31"/>
      <c r="L7" s="31"/>
      <c r="M7" s="31"/>
      <c r="N7" s="31"/>
    </row>
    <row r="8" spans="1:15" s="8" customFormat="1" x14ac:dyDescent="0.25">
      <c r="A8" s="6"/>
      <c r="B8" s="12"/>
      <c r="C8" s="6"/>
      <c r="D8" s="6"/>
      <c r="E8" s="7"/>
      <c r="F8" s="7"/>
      <c r="G8" s="7"/>
      <c r="H8" s="7"/>
      <c r="I8" s="7"/>
      <c r="J8" s="7"/>
      <c r="K8" s="6"/>
      <c r="L8" s="6"/>
      <c r="M8" s="6"/>
      <c r="N8" s="6"/>
      <c r="O8" s="9" t="s">
        <v>13</v>
      </c>
    </row>
    <row r="9" spans="1:15" s="8" customFormat="1" x14ac:dyDescent="0.25">
      <c r="A9" s="6"/>
      <c r="B9" s="12"/>
      <c r="C9" s="6"/>
      <c r="D9" s="6"/>
      <c r="E9" s="7"/>
      <c r="F9" s="7"/>
      <c r="G9" s="7"/>
      <c r="H9" s="7"/>
      <c r="I9" s="7"/>
      <c r="J9" s="7"/>
      <c r="K9" s="6"/>
      <c r="L9" s="6"/>
      <c r="M9" s="6"/>
      <c r="N9" s="6"/>
      <c r="O9" s="10" t="s">
        <v>18</v>
      </c>
    </row>
    <row r="10" spans="1:15" s="8" customFormat="1" x14ac:dyDescent="0.25">
      <c r="A10" s="6"/>
      <c r="B10" s="12"/>
      <c r="C10" s="6"/>
      <c r="D10" s="6"/>
      <c r="E10" s="7"/>
      <c r="F10" s="7"/>
      <c r="G10" s="7"/>
      <c r="H10" s="7"/>
      <c r="I10" s="7"/>
      <c r="J10" s="7"/>
      <c r="K10" s="6"/>
      <c r="L10" s="6"/>
      <c r="M10" s="6"/>
      <c r="N10" s="6"/>
      <c r="O10" s="10" t="s">
        <v>14</v>
      </c>
    </row>
    <row r="11" spans="1:15" s="8" customFormat="1" x14ac:dyDescent="0.25">
      <c r="A11" s="6"/>
      <c r="B11" s="12"/>
      <c r="C11" s="6"/>
      <c r="D11" s="6"/>
      <c r="E11" s="7"/>
      <c r="F11" s="7"/>
      <c r="G11" s="7"/>
      <c r="H11" s="7"/>
      <c r="I11" s="7"/>
      <c r="J11" s="7"/>
      <c r="K11" s="6"/>
      <c r="L11" s="6"/>
      <c r="M11" s="6"/>
      <c r="N11" s="6"/>
      <c r="O11" s="7"/>
    </row>
    <row r="12" spans="1:15" s="8" customFormat="1" ht="28.9" customHeight="1" x14ac:dyDescent="0.25">
      <c r="A12" s="6"/>
      <c r="B12" s="12"/>
      <c r="C12" s="6"/>
      <c r="D12" s="6"/>
      <c r="E12" s="7"/>
      <c r="F12" s="7"/>
      <c r="G12" s="7"/>
      <c r="H12" s="7"/>
      <c r="I12" s="7"/>
      <c r="J12" s="7"/>
      <c r="K12" s="6"/>
      <c r="L12" s="34" t="s">
        <v>17</v>
      </c>
      <c r="M12" s="34"/>
      <c r="N12" s="6"/>
      <c r="O12" s="4" t="s">
        <v>15</v>
      </c>
    </row>
    <row r="13" spans="1:15" ht="18.75" x14ac:dyDescent="0.25">
      <c r="B13" s="35" t="s">
        <v>16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5"/>
    </row>
    <row r="14" spans="1:15" x14ac:dyDescent="0.2">
      <c r="D14" s="11"/>
      <c r="E14" s="11"/>
      <c r="F14" s="37"/>
      <c r="G14" s="37"/>
      <c r="H14" s="37"/>
      <c r="I14" s="37"/>
      <c r="J14" s="37"/>
      <c r="K14" s="37"/>
      <c r="L14" s="37"/>
    </row>
    <row r="15" spans="1:15" x14ac:dyDescent="0.25">
      <c r="A15" s="38" t="s">
        <v>11</v>
      </c>
      <c r="B15" s="39"/>
      <c r="C15" s="40">
        <f>SUMIF(O18:O72,"&gt;0")</f>
        <v>2091258.0866666669</v>
      </c>
      <c r="D15" s="39"/>
      <c r="E15" s="13"/>
      <c r="F15" s="13"/>
      <c r="G15" s="14"/>
      <c r="H15" s="14"/>
      <c r="I15" s="14"/>
      <c r="J15" s="14"/>
      <c r="K15" s="15"/>
      <c r="L15" s="15"/>
      <c r="M15" s="15"/>
      <c r="N15" s="15"/>
      <c r="O15" s="16"/>
    </row>
    <row r="16" spans="1:15" ht="41.25" customHeight="1" x14ac:dyDescent="0.25">
      <c r="A16" s="36" t="s">
        <v>0</v>
      </c>
      <c r="B16" s="36" t="s">
        <v>1</v>
      </c>
      <c r="C16" s="36" t="s">
        <v>2</v>
      </c>
      <c r="D16" s="36"/>
      <c r="E16" s="28" t="s">
        <v>73</v>
      </c>
      <c r="F16" s="28" t="s">
        <v>74</v>
      </c>
      <c r="G16" s="28" t="s">
        <v>75</v>
      </c>
      <c r="H16" s="28" t="s">
        <v>79</v>
      </c>
      <c r="I16" s="17"/>
      <c r="J16" s="41" t="s">
        <v>12</v>
      </c>
      <c r="K16" s="32" t="s">
        <v>8</v>
      </c>
      <c r="L16" s="32" t="s">
        <v>9</v>
      </c>
      <c r="M16" s="32" t="s">
        <v>10</v>
      </c>
      <c r="N16" s="32" t="s">
        <v>6</v>
      </c>
      <c r="O16" s="33" t="s">
        <v>7</v>
      </c>
    </row>
    <row r="17" spans="1:16" ht="30" customHeight="1" x14ac:dyDescent="0.25">
      <c r="A17" s="36"/>
      <c r="B17" s="36"/>
      <c r="C17" s="19" t="s">
        <v>3</v>
      </c>
      <c r="D17" s="19" t="s">
        <v>4</v>
      </c>
      <c r="E17" s="20" t="s">
        <v>5</v>
      </c>
      <c r="F17" s="20" t="s">
        <v>5</v>
      </c>
      <c r="G17" s="21" t="s">
        <v>5</v>
      </c>
      <c r="H17" s="21" t="s">
        <v>5</v>
      </c>
      <c r="I17" s="21" t="s">
        <v>5</v>
      </c>
      <c r="J17" s="42"/>
      <c r="K17" s="32"/>
      <c r="L17" s="32"/>
      <c r="M17" s="32"/>
      <c r="N17" s="32"/>
      <c r="O17" s="33"/>
    </row>
    <row r="18" spans="1:16" ht="30" x14ac:dyDescent="0.25">
      <c r="A18" s="19">
        <v>1</v>
      </c>
      <c r="B18" s="19" t="s">
        <v>68</v>
      </c>
      <c r="C18" s="19" t="s">
        <v>20</v>
      </c>
      <c r="D18" s="29">
        <v>150</v>
      </c>
      <c r="E18" s="20">
        <v>155</v>
      </c>
      <c r="F18" s="20">
        <v>154.5</v>
      </c>
      <c r="G18" s="21">
        <v>154</v>
      </c>
      <c r="H18" s="21">
        <v>137.32</v>
      </c>
      <c r="I18" s="21"/>
      <c r="J18" s="21">
        <f>AVERAGE(E18,F18,G18,H18,I18)</f>
        <v>150.20499999999998</v>
      </c>
      <c r="K18" s="15">
        <f t="shared" ref="K18:K72" si="0">COUNT(E18:I18)</f>
        <v>4</v>
      </c>
      <c r="L18" s="15">
        <f t="shared" ref="L18:L72" si="1">STDEV(E18,F18,G18,H18,I18)</f>
        <v>8.5996957310515771</v>
      </c>
      <c r="M18" s="15">
        <f t="shared" ref="M18:M72" si="2">L18/J18*100</f>
        <v>5.7253059026341191</v>
      </c>
      <c r="N18" s="15" t="str">
        <f t="shared" ref="N18:N72" si="3">IF(M18&lt;33,"ОДНОРОДНЫЕ","НЕОДНОРОДНЫЕ")</f>
        <v>ОДНОРОДНЫЕ</v>
      </c>
      <c r="O18" s="16">
        <f t="shared" ref="O18:O72" si="4">D18*J18</f>
        <v>22530.749999999996</v>
      </c>
    </row>
    <row r="19" spans="1:16" ht="30" x14ac:dyDescent="0.25">
      <c r="A19" s="19">
        <v>2</v>
      </c>
      <c r="B19" s="19" t="s">
        <v>21</v>
      </c>
      <c r="C19" s="19" t="s">
        <v>20</v>
      </c>
      <c r="D19" s="29">
        <v>196</v>
      </c>
      <c r="E19" s="20">
        <v>301</v>
      </c>
      <c r="F19" s="20">
        <v>302</v>
      </c>
      <c r="G19" s="16">
        <v>301</v>
      </c>
      <c r="H19" s="16">
        <v>271.14999999999998</v>
      </c>
      <c r="I19" s="16"/>
      <c r="J19" s="21">
        <f t="shared" ref="J19:J72" si="5">AVERAGE(E19,F19,G19,H19,I19)</f>
        <v>293.78750000000002</v>
      </c>
      <c r="K19" s="25">
        <f t="shared" si="0"/>
        <v>4</v>
      </c>
      <c r="L19" s="25">
        <f t="shared" si="1"/>
        <v>15.099027286550626</v>
      </c>
      <c r="M19" s="25">
        <f t="shared" si="2"/>
        <v>5.1394382969155004</v>
      </c>
      <c r="N19" s="25" t="str">
        <f t="shared" si="3"/>
        <v>ОДНОРОДНЫЕ</v>
      </c>
      <c r="O19" s="26">
        <f t="shared" si="4"/>
        <v>57582.350000000006</v>
      </c>
    </row>
    <row r="20" spans="1:16" ht="30" x14ac:dyDescent="0.25">
      <c r="A20" s="19">
        <v>3</v>
      </c>
      <c r="B20" s="19" t="s">
        <v>22</v>
      </c>
      <c r="C20" s="19" t="s">
        <v>20</v>
      </c>
      <c r="D20" s="29">
        <v>215</v>
      </c>
      <c r="E20" s="20">
        <v>178</v>
      </c>
      <c r="F20" s="20">
        <v>178.8</v>
      </c>
      <c r="G20" s="16">
        <v>178</v>
      </c>
      <c r="H20" s="16">
        <v>179.65</v>
      </c>
      <c r="I20" s="16"/>
      <c r="J20" s="21">
        <f t="shared" si="5"/>
        <v>178.61249999999998</v>
      </c>
      <c r="K20" s="25">
        <f t="shared" si="0"/>
        <v>4</v>
      </c>
      <c r="L20" s="25">
        <f t="shared" si="1"/>
        <v>0.78779756282943991</v>
      </c>
      <c r="M20" s="25">
        <f t="shared" si="2"/>
        <v>0.44106519019074253</v>
      </c>
      <c r="N20" s="25" t="str">
        <f t="shared" si="3"/>
        <v>ОДНОРОДНЫЕ</v>
      </c>
      <c r="O20" s="26">
        <f t="shared" si="4"/>
        <v>38401.687499999993</v>
      </c>
    </row>
    <row r="21" spans="1:16" ht="30" x14ac:dyDescent="0.25">
      <c r="A21" s="19">
        <v>4</v>
      </c>
      <c r="B21" s="19" t="s">
        <v>23</v>
      </c>
      <c r="C21" s="19" t="s">
        <v>19</v>
      </c>
      <c r="D21" s="29">
        <v>2450</v>
      </c>
      <c r="E21" s="20">
        <v>145.80000000000001</v>
      </c>
      <c r="F21" s="20">
        <v>145.5</v>
      </c>
      <c r="G21" s="16">
        <v>145</v>
      </c>
      <c r="H21" s="16">
        <v>122.07</v>
      </c>
      <c r="I21" s="16"/>
      <c r="J21" s="21">
        <f t="shared" si="5"/>
        <v>139.5925</v>
      </c>
      <c r="K21" s="25">
        <f t="shared" si="0"/>
        <v>4</v>
      </c>
      <c r="L21" s="25">
        <f t="shared" si="1"/>
        <v>11.686326411665906</v>
      </c>
      <c r="M21" s="25">
        <f t="shared" si="2"/>
        <v>8.3717437624986353</v>
      </c>
      <c r="N21" s="25" t="str">
        <f t="shared" si="3"/>
        <v>ОДНОРОДНЫЕ</v>
      </c>
      <c r="O21" s="26">
        <f t="shared" si="4"/>
        <v>342001.625</v>
      </c>
    </row>
    <row r="22" spans="1:16" ht="30" x14ac:dyDescent="0.25">
      <c r="A22" s="19">
        <v>5</v>
      </c>
      <c r="B22" s="19" t="s">
        <v>24</v>
      </c>
      <c r="C22" s="19" t="s">
        <v>20</v>
      </c>
      <c r="D22" s="29">
        <v>100</v>
      </c>
      <c r="E22" s="20">
        <v>149</v>
      </c>
      <c r="F22" s="20">
        <v>148</v>
      </c>
      <c r="G22" s="16">
        <v>147</v>
      </c>
      <c r="H22" s="16">
        <v>122.77</v>
      </c>
      <c r="I22" s="16"/>
      <c r="J22" s="21">
        <f t="shared" si="5"/>
        <v>141.6925</v>
      </c>
      <c r="K22" s="25">
        <f t="shared" si="0"/>
        <v>4</v>
      </c>
      <c r="L22" s="25">
        <f t="shared" si="1"/>
        <v>12.641395954033982</v>
      </c>
      <c r="M22" s="25">
        <f t="shared" si="2"/>
        <v>8.9217114201767789</v>
      </c>
      <c r="N22" s="25" t="str">
        <f t="shared" si="3"/>
        <v>ОДНОРОДНЫЕ</v>
      </c>
      <c r="O22" s="26">
        <f t="shared" si="4"/>
        <v>14169.25</v>
      </c>
    </row>
    <row r="23" spans="1:16" ht="45" x14ac:dyDescent="0.25">
      <c r="A23" s="19">
        <v>6</v>
      </c>
      <c r="B23" s="19" t="s">
        <v>25</v>
      </c>
      <c r="C23" s="19" t="s">
        <v>20</v>
      </c>
      <c r="D23" s="29">
        <v>250</v>
      </c>
      <c r="E23" s="20">
        <v>183</v>
      </c>
      <c r="F23" s="20">
        <v>181.6</v>
      </c>
      <c r="G23" s="16">
        <v>181</v>
      </c>
      <c r="H23" s="16">
        <v>164.52</v>
      </c>
      <c r="I23" s="16"/>
      <c r="J23" s="21">
        <f t="shared" si="5"/>
        <v>177.53</v>
      </c>
      <c r="K23" s="25">
        <f t="shared" si="0"/>
        <v>4</v>
      </c>
      <c r="L23" s="25">
        <f t="shared" si="1"/>
        <v>8.7137209809204492</v>
      </c>
      <c r="M23" s="25">
        <f t="shared" si="2"/>
        <v>4.9083090074468814</v>
      </c>
      <c r="N23" s="25" t="str">
        <f t="shared" si="3"/>
        <v>ОДНОРОДНЫЕ</v>
      </c>
      <c r="O23" s="26">
        <f t="shared" si="4"/>
        <v>44382.5</v>
      </c>
    </row>
    <row r="24" spans="1:16" ht="30" x14ac:dyDescent="0.25">
      <c r="A24" s="19">
        <v>7</v>
      </c>
      <c r="B24" s="19" t="s">
        <v>26</v>
      </c>
      <c r="C24" s="19" t="s">
        <v>20</v>
      </c>
      <c r="D24" s="29">
        <v>150</v>
      </c>
      <c r="E24" s="20">
        <v>156</v>
      </c>
      <c r="F24" s="20">
        <v>155.80000000000001</v>
      </c>
      <c r="G24" s="16">
        <v>155</v>
      </c>
      <c r="H24" s="16">
        <v>158.02000000000001</v>
      </c>
      <c r="I24" s="16"/>
      <c r="J24" s="21">
        <f t="shared" si="5"/>
        <v>156.20500000000001</v>
      </c>
      <c r="K24" s="25">
        <f t="shared" si="0"/>
        <v>4</v>
      </c>
      <c r="L24" s="25">
        <f t="shared" si="1"/>
        <v>1.2848216478043464</v>
      </c>
      <c r="M24" s="25">
        <f t="shared" si="2"/>
        <v>0.8225227411442313</v>
      </c>
      <c r="N24" s="25" t="str">
        <f t="shared" si="3"/>
        <v>ОДНОРОДНЫЕ</v>
      </c>
      <c r="O24" s="26">
        <f t="shared" si="4"/>
        <v>23430.750000000004</v>
      </c>
    </row>
    <row r="25" spans="1:16" ht="30" x14ac:dyDescent="0.25">
      <c r="A25" s="19">
        <v>8</v>
      </c>
      <c r="B25" s="19" t="s">
        <v>27</v>
      </c>
      <c r="C25" s="19" t="s">
        <v>20</v>
      </c>
      <c r="D25" s="29">
        <v>50</v>
      </c>
      <c r="E25" s="20">
        <v>237.5</v>
      </c>
      <c r="F25" s="20">
        <v>237</v>
      </c>
      <c r="G25" s="16">
        <v>235</v>
      </c>
      <c r="H25" s="16">
        <v>254.52</v>
      </c>
      <c r="I25" s="16"/>
      <c r="J25" s="21">
        <f t="shared" si="5"/>
        <v>241.005</v>
      </c>
      <c r="K25" s="25">
        <f t="shared" si="0"/>
        <v>4</v>
      </c>
      <c r="L25" s="25">
        <f t="shared" si="1"/>
        <v>9.0745119244324517</v>
      </c>
      <c r="M25" s="25">
        <f t="shared" si="2"/>
        <v>3.7652795271602049</v>
      </c>
      <c r="N25" s="25" t="str">
        <f t="shared" si="3"/>
        <v>ОДНОРОДНЫЕ</v>
      </c>
      <c r="O25" s="26">
        <f t="shared" si="4"/>
        <v>12050.25</v>
      </c>
    </row>
    <row r="26" spans="1:16" ht="45" x14ac:dyDescent="0.25">
      <c r="A26" s="19">
        <v>9</v>
      </c>
      <c r="B26" s="19" t="s">
        <v>28</v>
      </c>
      <c r="C26" s="19" t="s">
        <v>20</v>
      </c>
      <c r="D26" s="29">
        <v>24</v>
      </c>
      <c r="E26" s="20">
        <v>148.5</v>
      </c>
      <c r="F26" s="20">
        <v>148</v>
      </c>
      <c r="G26" s="16">
        <v>149</v>
      </c>
      <c r="H26" s="16">
        <v>124.02</v>
      </c>
      <c r="I26" s="16"/>
      <c r="J26" s="21">
        <f t="shared" si="5"/>
        <v>142.38</v>
      </c>
      <c r="K26" s="25">
        <f t="shared" si="0"/>
        <v>4</v>
      </c>
      <c r="L26" s="25">
        <f t="shared" si="1"/>
        <v>12.246806386428533</v>
      </c>
      <c r="M26" s="25">
        <f t="shared" si="2"/>
        <v>8.6014934586518716</v>
      </c>
      <c r="N26" s="25" t="str">
        <f t="shared" si="3"/>
        <v>ОДНОРОДНЫЕ</v>
      </c>
      <c r="O26" s="26">
        <f t="shared" si="4"/>
        <v>3417.12</v>
      </c>
    </row>
    <row r="27" spans="1:16" ht="45" x14ac:dyDescent="0.25">
      <c r="A27" s="19">
        <v>10</v>
      </c>
      <c r="B27" s="19" t="s">
        <v>29</v>
      </c>
      <c r="C27" s="19" t="s">
        <v>20</v>
      </c>
      <c r="D27" s="29">
        <v>36</v>
      </c>
      <c r="E27" s="20">
        <v>157</v>
      </c>
      <c r="F27" s="20">
        <v>155.5</v>
      </c>
      <c r="G27" s="16">
        <v>155</v>
      </c>
      <c r="H27" s="16">
        <v>122.47</v>
      </c>
      <c r="I27" s="16"/>
      <c r="J27" s="21">
        <f t="shared" si="5"/>
        <v>147.49250000000001</v>
      </c>
      <c r="K27" s="25">
        <f t="shared" si="0"/>
        <v>4</v>
      </c>
      <c r="L27" s="25">
        <f t="shared" si="1"/>
        <v>16.703299823687534</v>
      </c>
      <c r="M27" s="25">
        <f t="shared" si="2"/>
        <v>11.324846906580017</v>
      </c>
      <c r="N27" s="25" t="str">
        <f t="shared" si="3"/>
        <v>ОДНОРОДНЫЕ</v>
      </c>
      <c r="O27" s="26">
        <f t="shared" si="4"/>
        <v>5309.7300000000005</v>
      </c>
    </row>
    <row r="28" spans="1:16" ht="30" x14ac:dyDescent="0.25">
      <c r="A28" s="19">
        <v>11</v>
      </c>
      <c r="B28" s="19" t="s">
        <v>30</v>
      </c>
      <c r="C28" s="19" t="s">
        <v>20</v>
      </c>
      <c r="D28" s="29">
        <v>150</v>
      </c>
      <c r="E28" s="20">
        <v>138</v>
      </c>
      <c r="F28" s="20">
        <v>137.6</v>
      </c>
      <c r="G28" s="16">
        <v>137</v>
      </c>
      <c r="H28" s="16">
        <v>110.32</v>
      </c>
      <c r="I28" s="16"/>
      <c r="J28" s="21">
        <f t="shared" si="5"/>
        <v>130.73000000000002</v>
      </c>
      <c r="K28" s="25">
        <f t="shared" si="0"/>
        <v>4</v>
      </c>
      <c r="L28" s="25">
        <f t="shared" si="1"/>
        <v>13.61287136010132</v>
      </c>
      <c r="M28" s="25">
        <f t="shared" si="2"/>
        <v>10.412966694791798</v>
      </c>
      <c r="N28" s="25" t="str">
        <f t="shared" si="3"/>
        <v>ОДНОРОДНЫЕ</v>
      </c>
      <c r="O28" s="26">
        <f t="shared" si="4"/>
        <v>19609.500000000004</v>
      </c>
    </row>
    <row r="29" spans="1:16" ht="30" x14ac:dyDescent="0.25">
      <c r="A29" s="19">
        <v>12</v>
      </c>
      <c r="B29" s="19" t="s">
        <v>31</v>
      </c>
      <c r="C29" s="19" t="s">
        <v>20</v>
      </c>
      <c r="D29" s="29">
        <v>150</v>
      </c>
      <c r="E29" s="20">
        <v>145</v>
      </c>
      <c r="F29" s="20">
        <v>143.5</v>
      </c>
      <c r="G29" s="16">
        <v>143</v>
      </c>
      <c r="H29" s="16">
        <v>113.32</v>
      </c>
      <c r="I29" s="16"/>
      <c r="J29" s="21">
        <f t="shared" si="5"/>
        <v>136.20499999999998</v>
      </c>
      <c r="K29" s="25">
        <f t="shared" si="0"/>
        <v>4</v>
      </c>
      <c r="L29" s="25">
        <f t="shared" si="1"/>
        <v>15.280317405080305</v>
      </c>
      <c r="M29" s="25">
        <f t="shared" si="2"/>
        <v>11.218617088271582</v>
      </c>
      <c r="N29" s="25" t="str">
        <f t="shared" si="3"/>
        <v>ОДНОРОДНЫЕ</v>
      </c>
      <c r="O29" s="26">
        <f t="shared" si="4"/>
        <v>20430.749999999996</v>
      </c>
    </row>
    <row r="30" spans="1:16" ht="30" x14ac:dyDescent="0.25">
      <c r="A30" s="19">
        <v>13</v>
      </c>
      <c r="B30" s="19" t="s">
        <v>32</v>
      </c>
      <c r="C30" s="19" t="s">
        <v>20</v>
      </c>
      <c r="D30" s="29">
        <v>28</v>
      </c>
      <c r="E30" s="20">
        <v>705</v>
      </c>
      <c r="F30" s="20">
        <v>703</v>
      </c>
      <c r="G30" s="16">
        <v>700</v>
      </c>
      <c r="H30" s="16"/>
      <c r="I30" s="16"/>
      <c r="J30" s="21">
        <f t="shared" si="5"/>
        <v>702.66666666666663</v>
      </c>
      <c r="K30" s="25">
        <f t="shared" si="0"/>
        <v>3</v>
      </c>
      <c r="L30" s="25">
        <f t="shared" si="1"/>
        <v>2.5166114784235836</v>
      </c>
      <c r="M30" s="25">
        <f t="shared" si="2"/>
        <v>0.35815153867508304</v>
      </c>
      <c r="N30" s="25" t="str">
        <f t="shared" si="3"/>
        <v>ОДНОРОДНЫЕ</v>
      </c>
      <c r="O30" s="26">
        <f t="shared" si="4"/>
        <v>19674.666666666664</v>
      </c>
      <c r="P30" s="45"/>
    </row>
    <row r="31" spans="1:16" ht="45" x14ac:dyDescent="0.25">
      <c r="A31" s="19">
        <v>14</v>
      </c>
      <c r="B31" s="19" t="s">
        <v>33</v>
      </c>
      <c r="C31" s="19" t="s">
        <v>20</v>
      </c>
      <c r="D31" s="29">
        <v>36</v>
      </c>
      <c r="E31" s="20">
        <v>603</v>
      </c>
      <c r="F31" s="20">
        <v>600.79999999999995</v>
      </c>
      <c r="G31" s="16">
        <v>600</v>
      </c>
      <c r="H31" s="16">
        <v>825.55</v>
      </c>
      <c r="I31" s="16"/>
      <c r="J31" s="21">
        <f t="shared" si="5"/>
        <v>657.33749999999998</v>
      </c>
      <c r="K31" s="25">
        <f t="shared" si="0"/>
        <v>4</v>
      </c>
      <c r="L31" s="25">
        <f t="shared" si="1"/>
        <v>112.14883990334755</v>
      </c>
      <c r="M31" s="25">
        <f t="shared" si="2"/>
        <v>17.061074395321665</v>
      </c>
      <c r="N31" s="25" t="str">
        <f t="shared" si="3"/>
        <v>ОДНОРОДНЫЕ</v>
      </c>
      <c r="O31" s="26">
        <f t="shared" si="4"/>
        <v>23664.149999999998</v>
      </c>
    </row>
    <row r="32" spans="1:16" ht="30" x14ac:dyDescent="0.25">
      <c r="A32" s="19">
        <v>15</v>
      </c>
      <c r="B32" s="19" t="s">
        <v>34</v>
      </c>
      <c r="C32" s="19" t="s">
        <v>20</v>
      </c>
      <c r="D32" s="29">
        <v>60</v>
      </c>
      <c r="E32" s="20">
        <v>580</v>
      </c>
      <c r="F32" s="20">
        <v>578</v>
      </c>
      <c r="G32" s="16">
        <v>576</v>
      </c>
      <c r="H32" s="16">
        <v>863.25</v>
      </c>
      <c r="I32" s="16"/>
      <c r="J32" s="21">
        <f t="shared" si="5"/>
        <v>649.3125</v>
      </c>
      <c r="K32" s="25">
        <f t="shared" si="0"/>
        <v>4</v>
      </c>
      <c r="L32" s="25">
        <f t="shared" si="1"/>
        <v>142.63434821832595</v>
      </c>
      <c r="M32" s="25">
        <f t="shared" si="2"/>
        <v>21.966980185708106</v>
      </c>
      <c r="N32" s="25" t="str">
        <f t="shared" si="3"/>
        <v>ОДНОРОДНЫЕ</v>
      </c>
      <c r="O32" s="26">
        <f t="shared" si="4"/>
        <v>38958.75</v>
      </c>
    </row>
    <row r="33" spans="1:15" ht="60" x14ac:dyDescent="0.25">
      <c r="A33" s="19">
        <v>16</v>
      </c>
      <c r="B33" s="19" t="s">
        <v>35</v>
      </c>
      <c r="C33" s="19" t="s">
        <v>20</v>
      </c>
      <c r="D33" s="29">
        <v>420</v>
      </c>
      <c r="E33" s="20">
        <v>326</v>
      </c>
      <c r="F33" s="20">
        <v>324</v>
      </c>
      <c r="G33" s="16">
        <v>322</v>
      </c>
      <c r="H33" s="16">
        <v>291.52</v>
      </c>
      <c r="I33" s="16"/>
      <c r="J33" s="21">
        <f t="shared" si="5"/>
        <v>315.88</v>
      </c>
      <c r="K33" s="25">
        <f t="shared" si="0"/>
        <v>4</v>
      </c>
      <c r="L33" s="25">
        <f t="shared" si="1"/>
        <v>16.321895314780907</v>
      </c>
      <c r="M33" s="25">
        <f t="shared" si="2"/>
        <v>5.1671189422505082</v>
      </c>
      <c r="N33" s="25" t="str">
        <f t="shared" si="3"/>
        <v>ОДНОРОДНЫЕ</v>
      </c>
      <c r="O33" s="26">
        <f t="shared" si="4"/>
        <v>132669.6</v>
      </c>
    </row>
    <row r="34" spans="1:15" ht="30" x14ac:dyDescent="0.25">
      <c r="A34" s="19">
        <v>17</v>
      </c>
      <c r="B34" s="19" t="s">
        <v>36</v>
      </c>
      <c r="C34" s="19" t="s">
        <v>20</v>
      </c>
      <c r="D34" s="29">
        <v>200</v>
      </c>
      <c r="E34" s="20">
        <v>147</v>
      </c>
      <c r="F34" s="20">
        <v>145.5</v>
      </c>
      <c r="G34" s="16">
        <v>145</v>
      </c>
      <c r="H34" s="16">
        <v>104.62</v>
      </c>
      <c r="I34" s="16"/>
      <c r="J34" s="21">
        <f t="shared" si="5"/>
        <v>135.53</v>
      </c>
      <c r="K34" s="25">
        <f t="shared" si="0"/>
        <v>4</v>
      </c>
      <c r="L34" s="25">
        <f t="shared" si="1"/>
        <v>20.624183216150254</v>
      </c>
      <c r="M34" s="25">
        <f t="shared" si="2"/>
        <v>15.2174302487643</v>
      </c>
      <c r="N34" s="25" t="str">
        <f t="shared" si="3"/>
        <v>ОДНОРОДНЫЕ</v>
      </c>
      <c r="O34" s="26">
        <f t="shared" si="4"/>
        <v>27106</v>
      </c>
    </row>
    <row r="35" spans="1:15" ht="30" x14ac:dyDescent="0.25">
      <c r="A35" s="19">
        <v>18</v>
      </c>
      <c r="B35" s="19" t="s">
        <v>37</v>
      </c>
      <c r="C35" s="19" t="s">
        <v>20</v>
      </c>
      <c r="D35" s="29">
        <v>150</v>
      </c>
      <c r="E35" s="20">
        <v>140</v>
      </c>
      <c r="F35" s="20">
        <v>137.80000000000001</v>
      </c>
      <c r="G35" s="16">
        <v>137</v>
      </c>
      <c r="H35" s="16">
        <v>109.98</v>
      </c>
      <c r="I35" s="16"/>
      <c r="J35" s="21">
        <f t="shared" si="5"/>
        <v>131.19499999999999</v>
      </c>
      <c r="K35" s="25">
        <f t="shared" si="0"/>
        <v>4</v>
      </c>
      <c r="L35" s="25">
        <f t="shared" si="1"/>
        <v>14.200097417506216</v>
      </c>
      <c r="M35" s="25">
        <f t="shared" si="2"/>
        <v>10.823657469801605</v>
      </c>
      <c r="N35" s="25" t="str">
        <f t="shared" si="3"/>
        <v>ОДНОРОДНЫЕ</v>
      </c>
      <c r="O35" s="26">
        <f t="shared" si="4"/>
        <v>19679.25</v>
      </c>
    </row>
    <row r="36" spans="1:15" ht="30" x14ac:dyDescent="0.25">
      <c r="A36" s="19">
        <v>19</v>
      </c>
      <c r="B36" s="19" t="s">
        <v>38</v>
      </c>
      <c r="C36" s="19" t="s">
        <v>20</v>
      </c>
      <c r="D36" s="29">
        <v>50</v>
      </c>
      <c r="E36" s="20">
        <v>145</v>
      </c>
      <c r="F36" s="20">
        <v>142</v>
      </c>
      <c r="G36" s="16">
        <v>140</v>
      </c>
      <c r="H36" s="16">
        <v>111.32</v>
      </c>
      <c r="I36" s="16"/>
      <c r="J36" s="21">
        <f t="shared" si="5"/>
        <v>134.57999999999998</v>
      </c>
      <c r="K36" s="25">
        <f t="shared" si="0"/>
        <v>4</v>
      </c>
      <c r="L36" s="25">
        <f t="shared" si="1"/>
        <v>15.642216381745227</v>
      </c>
      <c r="M36" s="25">
        <f t="shared" si="2"/>
        <v>11.622987354543936</v>
      </c>
      <c r="N36" s="25" t="str">
        <f t="shared" si="3"/>
        <v>ОДНОРОДНЫЕ</v>
      </c>
      <c r="O36" s="26">
        <f t="shared" si="4"/>
        <v>6728.9999999999991</v>
      </c>
    </row>
    <row r="37" spans="1:15" ht="30" x14ac:dyDescent="0.25">
      <c r="A37" s="19">
        <v>20</v>
      </c>
      <c r="B37" s="19" t="s">
        <v>39</v>
      </c>
      <c r="C37" s="19" t="s">
        <v>20</v>
      </c>
      <c r="D37" s="29">
        <v>100</v>
      </c>
      <c r="E37" s="20">
        <v>143</v>
      </c>
      <c r="F37" s="20">
        <v>141</v>
      </c>
      <c r="G37" s="16">
        <v>140</v>
      </c>
      <c r="H37" s="16">
        <v>114.15</v>
      </c>
      <c r="I37" s="16"/>
      <c r="J37" s="21">
        <f t="shared" si="5"/>
        <v>134.53749999999999</v>
      </c>
      <c r="K37" s="25">
        <f t="shared" si="0"/>
        <v>4</v>
      </c>
      <c r="L37" s="25">
        <f t="shared" si="1"/>
        <v>13.648771312221964</v>
      </c>
      <c r="M37" s="25">
        <f t="shared" si="2"/>
        <v>10.14495684268101</v>
      </c>
      <c r="N37" s="25" t="str">
        <f t="shared" si="3"/>
        <v>ОДНОРОДНЫЕ</v>
      </c>
      <c r="O37" s="26">
        <f t="shared" si="4"/>
        <v>13453.75</v>
      </c>
    </row>
    <row r="38" spans="1:15" ht="30" x14ac:dyDescent="0.25">
      <c r="A38" s="19">
        <v>21</v>
      </c>
      <c r="B38" s="19" t="s">
        <v>40</v>
      </c>
      <c r="C38" s="19" t="s">
        <v>20</v>
      </c>
      <c r="D38" s="29">
        <v>106</v>
      </c>
      <c r="E38" s="20">
        <v>153</v>
      </c>
      <c r="F38" s="20">
        <v>151.5</v>
      </c>
      <c r="G38" s="16">
        <v>151</v>
      </c>
      <c r="H38" s="16">
        <v>169.15</v>
      </c>
      <c r="I38" s="16"/>
      <c r="J38" s="21">
        <f t="shared" si="5"/>
        <v>156.16249999999999</v>
      </c>
      <c r="K38" s="25">
        <f t="shared" si="0"/>
        <v>4</v>
      </c>
      <c r="L38" s="25">
        <f t="shared" si="1"/>
        <v>8.6999401338936462</v>
      </c>
      <c r="M38" s="25">
        <f t="shared" si="2"/>
        <v>5.5710814913270772</v>
      </c>
      <c r="N38" s="25" t="str">
        <f t="shared" si="3"/>
        <v>ОДНОРОДНЫЕ</v>
      </c>
      <c r="O38" s="26">
        <f t="shared" si="4"/>
        <v>16553.224999999999</v>
      </c>
    </row>
    <row r="39" spans="1:15" ht="45" x14ac:dyDescent="0.25">
      <c r="A39" s="19">
        <v>22</v>
      </c>
      <c r="B39" s="19" t="s">
        <v>41</v>
      </c>
      <c r="C39" s="19" t="s">
        <v>20</v>
      </c>
      <c r="D39" s="29">
        <v>1800</v>
      </c>
      <c r="E39" s="20">
        <v>124</v>
      </c>
      <c r="F39" s="20">
        <v>125.6</v>
      </c>
      <c r="G39" s="16">
        <v>125</v>
      </c>
      <c r="H39" s="16">
        <v>125.3</v>
      </c>
      <c r="I39" s="16"/>
      <c r="J39" s="21">
        <f t="shared" si="5"/>
        <v>124.97500000000001</v>
      </c>
      <c r="K39" s="25">
        <f t="shared" si="0"/>
        <v>4</v>
      </c>
      <c r="L39" s="25">
        <f t="shared" si="1"/>
        <v>0.69462219947248804</v>
      </c>
      <c r="M39" s="25">
        <f t="shared" si="2"/>
        <v>0.5558089213622629</v>
      </c>
      <c r="N39" s="25" t="str">
        <f t="shared" si="3"/>
        <v>ОДНОРОДНЫЕ</v>
      </c>
      <c r="O39" s="26">
        <f t="shared" si="4"/>
        <v>224955.00000000003</v>
      </c>
    </row>
    <row r="40" spans="1:15" ht="30" x14ac:dyDescent="0.25">
      <c r="A40" s="19">
        <v>23</v>
      </c>
      <c r="B40" s="19" t="s">
        <v>42</v>
      </c>
      <c r="C40" s="19" t="s">
        <v>20</v>
      </c>
      <c r="D40" s="29">
        <v>100</v>
      </c>
      <c r="E40" s="20">
        <v>146</v>
      </c>
      <c r="F40" s="20">
        <v>146</v>
      </c>
      <c r="G40" s="16">
        <v>145</v>
      </c>
      <c r="H40" s="16">
        <v>113.02</v>
      </c>
      <c r="I40" s="16"/>
      <c r="J40" s="21">
        <f t="shared" si="5"/>
        <v>137.505</v>
      </c>
      <c r="K40" s="25">
        <f t="shared" si="0"/>
        <v>4</v>
      </c>
      <c r="L40" s="25">
        <f t="shared" si="1"/>
        <v>16.33013880324765</v>
      </c>
      <c r="M40" s="25">
        <f t="shared" si="2"/>
        <v>11.87603272844453</v>
      </c>
      <c r="N40" s="25" t="str">
        <f t="shared" si="3"/>
        <v>ОДНОРОДНЫЕ</v>
      </c>
      <c r="O40" s="26">
        <f t="shared" si="4"/>
        <v>13750.5</v>
      </c>
    </row>
    <row r="41" spans="1:15" ht="45" x14ac:dyDescent="0.25">
      <c r="A41" s="19">
        <v>24</v>
      </c>
      <c r="B41" s="19" t="s">
        <v>43</v>
      </c>
      <c r="C41" s="19" t="s">
        <v>20</v>
      </c>
      <c r="D41" s="29">
        <v>150</v>
      </c>
      <c r="E41" s="20">
        <v>147</v>
      </c>
      <c r="F41" s="20">
        <v>146.5</v>
      </c>
      <c r="G41" s="16">
        <v>146</v>
      </c>
      <c r="H41" s="16">
        <v>120.52</v>
      </c>
      <c r="I41" s="16"/>
      <c r="J41" s="21">
        <f t="shared" si="5"/>
        <v>140.005</v>
      </c>
      <c r="K41" s="25">
        <f t="shared" si="0"/>
        <v>4</v>
      </c>
      <c r="L41" s="25">
        <f t="shared" si="1"/>
        <v>12.996413607863776</v>
      </c>
      <c r="M41" s="25">
        <f t="shared" si="2"/>
        <v>9.2828210477224218</v>
      </c>
      <c r="N41" s="25" t="str">
        <f t="shared" si="3"/>
        <v>ОДНОРОДНЫЕ</v>
      </c>
      <c r="O41" s="26">
        <f t="shared" si="4"/>
        <v>21000.75</v>
      </c>
    </row>
    <row r="42" spans="1:15" ht="30" x14ac:dyDescent="0.25">
      <c r="A42" s="19">
        <v>25</v>
      </c>
      <c r="B42" s="19" t="s">
        <v>44</v>
      </c>
      <c r="C42" s="19" t="s">
        <v>20</v>
      </c>
      <c r="D42" s="29">
        <v>200</v>
      </c>
      <c r="E42" s="20">
        <v>176</v>
      </c>
      <c r="F42" s="20">
        <v>175.8</v>
      </c>
      <c r="G42" s="16">
        <v>175</v>
      </c>
      <c r="H42" s="16">
        <v>142.72</v>
      </c>
      <c r="I42" s="16"/>
      <c r="J42" s="21">
        <f t="shared" si="5"/>
        <v>167.38</v>
      </c>
      <c r="K42" s="25">
        <f t="shared" si="0"/>
        <v>4</v>
      </c>
      <c r="L42" s="25">
        <f t="shared" si="1"/>
        <v>16.445676230142279</v>
      </c>
      <c r="M42" s="25">
        <f t="shared" si="2"/>
        <v>9.8253532262769028</v>
      </c>
      <c r="N42" s="25" t="str">
        <f t="shared" si="3"/>
        <v>ОДНОРОДНЫЕ</v>
      </c>
      <c r="O42" s="26">
        <f t="shared" si="4"/>
        <v>33476</v>
      </c>
    </row>
    <row r="43" spans="1:15" ht="30" x14ac:dyDescent="0.25">
      <c r="A43" s="19">
        <v>26</v>
      </c>
      <c r="B43" s="19" t="s">
        <v>45</v>
      </c>
      <c r="C43" s="19" t="s">
        <v>20</v>
      </c>
      <c r="D43" s="29">
        <v>150</v>
      </c>
      <c r="E43" s="20">
        <v>159</v>
      </c>
      <c r="F43" s="20">
        <v>157</v>
      </c>
      <c r="G43" s="16">
        <v>155</v>
      </c>
      <c r="H43" s="16">
        <v>119.02</v>
      </c>
      <c r="I43" s="16"/>
      <c r="J43" s="21">
        <f t="shared" si="5"/>
        <v>147.505</v>
      </c>
      <c r="K43" s="25">
        <f t="shared" si="0"/>
        <v>4</v>
      </c>
      <c r="L43" s="25">
        <f t="shared" si="1"/>
        <v>19.060083070822824</v>
      </c>
      <c r="M43" s="25">
        <f t="shared" si="2"/>
        <v>12.92165219539868</v>
      </c>
      <c r="N43" s="25" t="str">
        <f t="shared" si="3"/>
        <v>ОДНОРОДНЫЕ</v>
      </c>
      <c r="O43" s="26">
        <f t="shared" si="4"/>
        <v>22125.75</v>
      </c>
    </row>
    <row r="44" spans="1:15" ht="30" x14ac:dyDescent="0.25">
      <c r="A44" s="19">
        <v>27</v>
      </c>
      <c r="B44" s="19" t="s">
        <v>46</v>
      </c>
      <c r="C44" s="19" t="s">
        <v>20</v>
      </c>
      <c r="D44" s="29">
        <v>100</v>
      </c>
      <c r="E44" s="20">
        <v>166</v>
      </c>
      <c r="F44" s="20">
        <v>166</v>
      </c>
      <c r="G44" s="16">
        <v>165</v>
      </c>
      <c r="H44" s="16">
        <v>130.27000000000001</v>
      </c>
      <c r="I44" s="16"/>
      <c r="J44" s="21">
        <f t="shared" si="5"/>
        <v>156.8175</v>
      </c>
      <c r="K44" s="25">
        <f t="shared" si="0"/>
        <v>4</v>
      </c>
      <c r="L44" s="25">
        <f t="shared" si="1"/>
        <v>17.704610275292698</v>
      </c>
      <c r="M44" s="25">
        <f t="shared" si="2"/>
        <v>11.289945494152565</v>
      </c>
      <c r="N44" s="25" t="str">
        <f t="shared" si="3"/>
        <v>ОДНОРОДНЫЕ</v>
      </c>
      <c r="O44" s="26">
        <f t="shared" si="4"/>
        <v>15681.75</v>
      </c>
    </row>
    <row r="45" spans="1:15" ht="45" x14ac:dyDescent="0.25">
      <c r="A45" s="19">
        <v>28</v>
      </c>
      <c r="B45" s="19" t="s">
        <v>47</v>
      </c>
      <c r="C45" s="19" t="s">
        <v>20</v>
      </c>
      <c r="D45" s="29">
        <v>295</v>
      </c>
      <c r="E45" s="20">
        <v>156</v>
      </c>
      <c r="F45" s="20">
        <v>155.9</v>
      </c>
      <c r="G45" s="16">
        <v>155</v>
      </c>
      <c r="H45" s="16">
        <v>120.49</v>
      </c>
      <c r="I45" s="16"/>
      <c r="J45" s="21">
        <f t="shared" si="5"/>
        <v>146.8475</v>
      </c>
      <c r="K45" s="25">
        <f t="shared" si="0"/>
        <v>4</v>
      </c>
      <c r="L45" s="25">
        <f t="shared" si="1"/>
        <v>17.57741993771176</v>
      </c>
      <c r="M45" s="25">
        <f t="shared" si="2"/>
        <v>11.969846226671724</v>
      </c>
      <c r="N45" s="25" t="str">
        <f t="shared" si="3"/>
        <v>ОДНОРОДНЫЕ</v>
      </c>
      <c r="O45" s="26">
        <f t="shared" si="4"/>
        <v>43320.012499999997</v>
      </c>
    </row>
    <row r="46" spans="1:15" ht="30" x14ac:dyDescent="0.25">
      <c r="A46" s="19">
        <v>29</v>
      </c>
      <c r="B46" s="24" t="s">
        <v>76</v>
      </c>
      <c r="C46" s="24" t="s">
        <v>19</v>
      </c>
      <c r="D46" s="29">
        <v>38</v>
      </c>
      <c r="E46" s="20">
        <v>176</v>
      </c>
      <c r="F46" s="20">
        <v>176</v>
      </c>
      <c r="G46" s="16">
        <v>175</v>
      </c>
      <c r="H46" s="16">
        <v>80.83</v>
      </c>
      <c r="I46" s="16"/>
      <c r="J46" s="21">
        <f t="shared" si="5"/>
        <v>151.95750000000001</v>
      </c>
      <c r="K46" s="25">
        <f t="shared" si="0"/>
        <v>4</v>
      </c>
      <c r="L46" s="25">
        <f t="shared" si="1"/>
        <v>47.420676485403781</v>
      </c>
      <c r="M46" s="25">
        <f t="shared" si="2"/>
        <v>31.206538989785816</v>
      </c>
      <c r="N46" s="25" t="str">
        <f t="shared" si="3"/>
        <v>ОДНОРОДНЫЕ</v>
      </c>
      <c r="O46" s="26">
        <f t="shared" si="4"/>
        <v>5774.3850000000002</v>
      </c>
    </row>
    <row r="47" spans="1:15" ht="30" x14ac:dyDescent="0.25">
      <c r="A47" s="19">
        <v>30</v>
      </c>
      <c r="B47" s="19" t="s">
        <v>48</v>
      </c>
      <c r="C47" s="19" t="s">
        <v>20</v>
      </c>
      <c r="D47" s="29">
        <v>360</v>
      </c>
      <c r="E47" s="20">
        <v>166</v>
      </c>
      <c r="F47" s="20">
        <v>165.8</v>
      </c>
      <c r="G47" s="16">
        <v>165</v>
      </c>
      <c r="H47" s="16">
        <v>133.52000000000001</v>
      </c>
      <c r="I47" s="16"/>
      <c r="J47" s="21">
        <f t="shared" si="5"/>
        <v>157.58000000000001</v>
      </c>
      <c r="K47" s="25">
        <f t="shared" si="0"/>
        <v>4</v>
      </c>
      <c r="L47" s="25">
        <f t="shared" si="1"/>
        <v>16.045817731317609</v>
      </c>
      <c r="M47" s="25">
        <f t="shared" si="2"/>
        <v>10.182648642795792</v>
      </c>
      <c r="N47" s="25" t="str">
        <f t="shared" si="3"/>
        <v>ОДНОРОДНЫЕ</v>
      </c>
      <c r="O47" s="26">
        <f t="shared" si="4"/>
        <v>56728.800000000003</v>
      </c>
    </row>
    <row r="48" spans="1:15" ht="30" x14ac:dyDescent="0.25">
      <c r="A48" s="19">
        <v>31</v>
      </c>
      <c r="B48" s="19" t="s">
        <v>49</v>
      </c>
      <c r="C48" s="19" t="s">
        <v>20</v>
      </c>
      <c r="D48" s="29">
        <v>96</v>
      </c>
      <c r="E48" s="20">
        <v>211</v>
      </c>
      <c r="F48" s="20">
        <v>210.8</v>
      </c>
      <c r="G48" s="16">
        <v>210</v>
      </c>
      <c r="H48" s="16">
        <v>199.52</v>
      </c>
      <c r="I48" s="16"/>
      <c r="J48" s="21">
        <f t="shared" si="5"/>
        <v>207.82999999999998</v>
      </c>
      <c r="K48" s="25">
        <f t="shared" si="0"/>
        <v>4</v>
      </c>
      <c r="L48" s="25">
        <f t="shared" si="1"/>
        <v>5.5568216335119693</v>
      </c>
      <c r="M48" s="25">
        <f t="shared" si="2"/>
        <v>2.6737341257335174</v>
      </c>
      <c r="N48" s="25" t="str">
        <f t="shared" si="3"/>
        <v>ОДНОРОДНЫЕ</v>
      </c>
      <c r="O48" s="26">
        <f t="shared" si="4"/>
        <v>19951.68</v>
      </c>
    </row>
    <row r="49" spans="1:16" ht="45" x14ac:dyDescent="0.25">
      <c r="A49" s="19">
        <v>32</v>
      </c>
      <c r="B49" s="19" t="s">
        <v>50</v>
      </c>
      <c r="C49" s="19" t="s">
        <v>20</v>
      </c>
      <c r="D49" s="29">
        <v>53</v>
      </c>
      <c r="E49" s="20">
        <v>142.5</v>
      </c>
      <c r="F49" s="20">
        <v>142</v>
      </c>
      <c r="G49" s="16">
        <v>140</v>
      </c>
      <c r="H49" s="16">
        <v>111.52</v>
      </c>
      <c r="I49" s="16"/>
      <c r="J49" s="21">
        <f t="shared" si="5"/>
        <v>134.005</v>
      </c>
      <c r="K49" s="25">
        <f t="shared" si="0"/>
        <v>4</v>
      </c>
      <c r="L49" s="25">
        <f t="shared" si="1"/>
        <v>15.028864450339112</v>
      </c>
      <c r="M49" s="25">
        <f t="shared" si="2"/>
        <v>11.215152009506447</v>
      </c>
      <c r="N49" s="25" t="str">
        <f t="shared" si="3"/>
        <v>ОДНОРОДНЫЕ</v>
      </c>
      <c r="O49" s="26">
        <f t="shared" si="4"/>
        <v>7102.2649999999994</v>
      </c>
    </row>
    <row r="50" spans="1:16" ht="30" x14ac:dyDescent="0.25">
      <c r="A50" s="19">
        <v>33</v>
      </c>
      <c r="B50" s="19" t="s">
        <v>51</v>
      </c>
      <c r="C50" s="19" t="s">
        <v>20</v>
      </c>
      <c r="D50" s="29">
        <v>24</v>
      </c>
      <c r="E50" s="20">
        <v>204</v>
      </c>
      <c r="F50" s="20">
        <v>203</v>
      </c>
      <c r="G50" s="16">
        <v>201</v>
      </c>
      <c r="H50" s="16">
        <v>309.52</v>
      </c>
      <c r="I50" s="16"/>
      <c r="J50" s="21">
        <f t="shared" si="5"/>
        <v>229.38</v>
      </c>
      <c r="K50" s="25">
        <f t="shared" si="0"/>
        <v>4</v>
      </c>
      <c r="L50" s="25">
        <f t="shared" si="1"/>
        <v>53.44122254090626</v>
      </c>
      <c r="M50" s="25">
        <f t="shared" si="2"/>
        <v>23.298117770034992</v>
      </c>
      <c r="N50" s="25" t="str">
        <f t="shared" si="3"/>
        <v>ОДНОРОДНЫЕ</v>
      </c>
      <c r="O50" s="26">
        <f t="shared" si="4"/>
        <v>5505.12</v>
      </c>
    </row>
    <row r="51" spans="1:16" ht="30" x14ac:dyDescent="0.25">
      <c r="A51" s="19">
        <v>34</v>
      </c>
      <c r="B51" s="19" t="s">
        <v>52</v>
      </c>
      <c r="C51" s="19" t="s">
        <v>20</v>
      </c>
      <c r="D51" s="29">
        <v>47</v>
      </c>
      <c r="E51" s="20">
        <v>159</v>
      </c>
      <c r="F51" s="20">
        <v>158.30000000000001</v>
      </c>
      <c r="G51" s="16">
        <v>158</v>
      </c>
      <c r="H51" s="16">
        <v>116.02</v>
      </c>
      <c r="I51" s="16"/>
      <c r="J51" s="21">
        <f t="shared" si="5"/>
        <v>147.83000000000001</v>
      </c>
      <c r="K51" s="25">
        <f t="shared" si="0"/>
        <v>4</v>
      </c>
      <c r="L51" s="25">
        <f t="shared" si="1"/>
        <v>21.210805422394053</v>
      </c>
      <c r="M51" s="25">
        <f t="shared" si="2"/>
        <v>14.348106218219611</v>
      </c>
      <c r="N51" s="25" t="str">
        <f t="shared" si="3"/>
        <v>ОДНОРОДНЫЕ</v>
      </c>
      <c r="O51" s="26">
        <f t="shared" si="4"/>
        <v>6948.01</v>
      </c>
    </row>
    <row r="52" spans="1:16" ht="30" x14ac:dyDescent="0.25">
      <c r="A52" s="19">
        <v>35</v>
      </c>
      <c r="B52" s="19" t="s">
        <v>53</v>
      </c>
      <c r="C52" s="19" t="s">
        <v>20</v>
      </c>
      <c r="D52" s="29">
        <v>404</v>
      </c>
      <c r="E52" s="20">
        <v>215.6</v>
      </c>
      <c r="F52" s="20">
        <v>215</v>
      </c>
      <c r="G52" s="16">
        <v>214</v>
      </c>
      <c r="H52" s="16">
        <v>139.52000000000001</v>
      </c>
      <c r="I52" s="16"/>
      <c r="J52" s="21">
        <f t="shared" si="5"/>
        <v>196.03</v>
      </c>
      <c r="K52" s="25">
        <f t="shared" si="0"/>
        <v>4</v>
      </c>
      <c r="L52" s="25">
        <f t="shared" si="1"/>
        <v>37.6791135776838</v>
      </c>
      <c r="M52" s="25">
        <f t="shared" si="2"/>
        <v>19.221095535215937</v>
      </c>
      <c r="N52" s="25" t="str">
        <f t="shared" si="3"/>
        <v>ОДНОРОДНЫЕ</v>
      </c>
      <c r="O52" s="26">
        <f t="shared" si="4"/>
        <v>79196.12</v>
      </c>
    </row>
    <row r="53" spans="1:16" ht="30" x14ac:dyDescent="0.25">
      <c r="A53" s="19">
        <v>36</v>
      </c>
      <c r="B53" s="19" t="s">
        <v>54</v>
      </c>
      <c r="C53" s="19" t="s">
        <v>20</v>
      </c>
      <c r="D53" s="29">
        <v>285</v>
      </c>
      <c r="E53" s="20">
        <v>157</v>
      </c>
      <c r="F53" s="20">
        <v>155</v>
      </c>
      <c r="G53" s="16">
        <v>153</v>
      </c>
      <c r="H53" s="16">
        <v>161.91</v>
      </c>
      <c r="I53" s="16"/>
      <c r="J53" s="21">
        <f t="shared" si="5"/>
        <v>156.72749999999999</v>
      </c>
      <c r="K53" s="25">
        <f t="shared" si="0"/>
        <v>4</v>
      </c>
      <c r="L53" s="25">
        <f t="shared" si="1"/>
        <v>3.821477681037357</v>
      </c>
      <c r="M53" s="25">
        <f t="shared" si="2"/>
        <v>2.4382942885181969</v>
      </c>
      <c r="N53" s="25" t="str">
        <f t="shared" si="3"/>
        <v>ОДНОРОДНЫЕ</v>
      </c>
      <c r="O53" s="26">
        <f t="shared" si="4"/>
        <v>44667.337499999994</v>
      </c>
    </row>
    <row r="54" spans="1:16" ht="45" x14ac:dyDescent="0.25">
      <c r="A54" s="19">
        <v>37</v>
      </c>
      <c r="B54" s="19" t="s">
        <v>69</v>
      </c>
      <c r="C54" s="19" t="s">
        <v>20</v>
      </c>
      <c r="D54" s="29">
        <v>768</v>
      </c>
      <c r="E54" s="20">
        <v>151</v>
      </c>
      <c r="F54" s="20">
        <v>150.80000000000001</v>
      </c>
      <c r="G54" s="16">
        <v>150</v>
      </c>
      <c r="H54" s="16">
        <v>122.54</v>
      </c>
      <c r="I54" s="16"/>
      <c r="J54" s="21">
        <f t="shared" si="5"/>
        <v>143.58500000000001</v>
      </c>
      <c r="K54" s="25">
        <f t="shared" si="0"/>
        <v>4</v>
      </c>
      <c r="L54" s="25">
        <f t="shared" si="1"/>
        <v>14.036650835105455</v>
      </c>
      <c r="M54" s="25">
        <f t="shared" si="2"/>
        <v>9.77584764084372</v>
      </c>
      <c r="N54" s="25" t="str">
        <f t="shared" si="3"/>
        <v>ОДНОРОДНЫЕ</v>
      </c>
      <c r="O54" s="26">
        <f t="shared" si="4"/>
        <v>110273.28</v>
      </c>
    </row>
    <row r="55" spans="1:16" ht="45" x14ac:dyDescent="0.25">
      <c r="A55" s="19">
        <v>38</v>
      </c>
      <c r="B55" s="19" t="s">
        <v>55</v>
      </c>
      <c r="C55" s="19" t="s">
        <v>20</v>
      </c>
      <c r="D55" s="29">
        <v>48</v>
      </c>
      <c r="E55" s="20">
        <v>222</v>
      </c>
      <c r="F55" s="20">
        <v>221</v>
      </c>
      <c r="G55" s="16">
        <v>220</v>
      </c>
      <c r="H55" s="16">
        <v>220.11</v>
      </c>
      <c r="I55" s="16"/>
      <c r="J55" s="21">
        <f t="shared" si="5"/>
        <v>220.7775</v>
      </c>
      <c r="K55" s="25">
        <f t="shared" si="0"/>
        <v>4</v>
      </c>
      <c r="L55" s="25">
        <f t="shared" si="1"/>
        <v>0.92988798608577616</v>
      </c>
      <c r="M55" s="25">
        <f t="shared" si="2"/>
        <v>0.42118784119114316</v>
      </c>
      <c r="N55" s="25" t="str">
        <f t="shared" si="3"/>
        <v>ОДНОРОДНЫЕ</v>
      </c>
      <c r="O55" s="26">
        <f t="shared" si="4"/>
        <v>10597.32</v>
      </c>
    </row>
    <row r="56" spans="1:16" ht="30" x14ac:dyDescent="0.25">
      <c r="A56" s="19">
        <v>39</v>
      </c>
      <c r="B56" s="19" t="s">
        <v>70</v>
      </c>
      <c r="C56" s="19" t="s">
        <v>20</v>
      </c>
      <c r="D56" s="29">
        <v>100</v>
      </c>
      <c r="E56" s="20">
        <v>149.80000000000001</v>
      </c>
      <c r="F56" s="20">
        <v>149</v>
      </c>
      <c r="G56" s="16">
        <v>148</v>
      </c>
      <c r="H56" s="16">
        <v>122.02</v>
      </c>
      <c r="I56" s="16"/>
      <c r="J56" s="21">
        <f t="shared" si="5"/>
        <v>142.20500000000001</v>
      </c>
      <c r="K56" s="25">
        <f t="shared" si="0"/>
        <v>4</v>
      </c>
      <c r="L56" s="25">
        <f t="shared" si="1"/>
        <v>13.476798581265513</v>
      </c>
      <c r="M56" s="25">
        <f t="shared" si="2"/>
        <v>9.4770216105379639</v>
      </c>
      <c r="N56" s="25" t="str">
        <f t="shared" si="3"/>
        <v>ОДНОРОДНЫЕ</v>
      </c>
      <c r="O56" s="26">
        <f t="shared" si="4"/>
        <v>14220.500000000002</v>
      </c>
    </row>
    <row r="57" spans="1:16" ht="30" x14ac:dyDescent="0.25">
      <c r="A57" s="19">
        <v>40</v>
      </c>
      <c r="B57" s="19" t="s">
        <v>56</v>
      </c>
      <c r="C57" s="19" t="s">
        <v>20</v>
      </c>
      <c r="D57" s="29">
        <v>150</v>
      </c>
      <c r="E57" s="20">
        <v>189</v>
      </c>
      <c r="F57" s="20">
        <v>189</v>
      </c>
      <c r="G57" s="16">
        <v>187</v>
      </c>
      <c r="H57" s="16">
        <v>174.52</v>
      </c>
      <c r="I57" s="16"/>
      <c r="J57" s="21">
        <f t="shared" si="5"/>
        <v>184.88</v>
      </c>
      <c r="K57" s="25">
        <f t="shared" si="0"/>
        <v>4</v>
      </c>
      <c r="L57" s="25">
        <f t="shared" si="1"/>
        <v>6.9707197141567283</v>
      </c>
      <c r="M57" s="25">
        <f t="shared" si="2"/>
        <v>3.770402268583259</v>
      </c>
      <c r="N57" s="25" t="str">
        <f t="shared" si="3"/>
        <v>ОДНОРОДНЫЕ</v>
      </c>
      <c r="O57" s="26">
        <f t="shared" si="4"/>
        <v>27732</v>
      </c>
    </row>
    <row r="58" spans="1:16" ht="45" x14ac:dyDescent="0.25">
      <c r="A58" s="19">
        <v>41</v>
      </c>
      <c r="B58" s="19" t="s">
        <v>57</v>
      </c>
      <c r="C58" s="19" t="s">
        <v>20</v>
      </c>
      <c r="D58" s="43">
        <v>64</v>
      </c>
      <c r="E58" s="20">
        <v>191.3</v>
      </c>
      <c r="F58" s="20">
        <v>191</v>
      </c>
      <c r="G58" s="16">
        <v>189</v>
      </c>
      <c r="H58" s="16">
        <v>170.52</v>
      </c>
      <c r="I58" s="16"/>
      <c r="J58" s="21">
        <f t="shared" si="5"/>
        <v>185.45499999999998</v>
      </c>
      <c r="K58" s="25">
        <f t="shared" si="0"/>
        <v>4</v>
      </c>
      <c r="L58" s="25">
        <f t="shared" si="1"/>
        <v>10.008867734830613</v>
      </c>
      <c r="M58" s="25">
        <f t="shared" si="2"/>
        <v>5.3969252567095056</v>
      </c>
      <c r="N58" s="25" t="str">
        <f t="shared" si="3"/>
        <v>ОДНОРОДНЫЕ</v>
      </c>
      <c r="O58" s="26">
        <f t="shared" si="4"/>
        <v>11869.119999999999</v>
      </c>
      <c r="P58" s="45"/>
    </row>
    <row r="59" spans="1:16" ht="45" x14ac:dyDescent="0.25">
      <c r="A59" s="19">
        <v>42</v>
      </c>
      <c r="B59" s="19" t="s">
        <v>58</v>
      </c>
      <c r="C59" s="19" t="s">
        <v>20</v>
      </c>
      <c r="D59" s="44">
        <v>104</v>
      </c>
      <c r="E59" s="20">
        <v>155</v>
      </c>
      <c r="F59" s="20">
        <v>153</v>
      </c>
      <c r="G59" s="16">
        <v>150</v>
      </c>
      <c r="H59" s="16">
        <v>112.52</v>
      </c>
      <c r="I59" s="16"/>
      <c r="J59" s="21">
        <f t="shared" si="5"/>
        <v>142.63</v>
      </c>
      <c r="K59" s="25">
        <f t="shared" si="0"/>
        <v>4</v>
      </c>
      <c r="L59" s="25">
        <f t="shared" si="1"/>
        <v>20.178229192209546</v>
      </c>
      <c r="M59" s="25">
        <f t="shared" si="2"/>
        <v>14.147254569311887</v>
      </c>
      <c r="N59" s="25" t="str">
        <f t="shared" si="3"/>
        <v>ОДНОРОДНЫЕ</v>
      </c>
      <c r="O59" s="26">
        <f t="shared" si="4"/>
        <v>14833.52</v>
      </c>
      <c r="P59" s="45"/>
    </row>
    <row r="60" spans="1:16" ht="45" x14ac:dyDescent="0.25">
      <c r="A60" s="19">
        <v>43</v>
      </c>
      <c r="B60" s="19" t="s">
        <v>59</v>
      </c>
      <c r="C60" s="19" t="s">
        <v>20</v>
      </c>
      <c r="D60" s="29">
        <v>107</v>
      </c>
      <c r="E60" s="20">
        <v>216.8</v>
      </c>
      <c r="F60" s="20">
        <v>216.5</v>
      </c>
      <c r="G60" s="16">
        <v>216</v>
      </c>
      <c r="H60" s="16">
        <v>216.15</v>
      </c>
      <c r="I60" s="16"/>
      <c r="J60" s="21">
        <f t="shared" si="5"/>
        <v>216.36249999999998</v>
      </c>
      <c r="K60" s="25">
        <f t="shared" si="0"/>
        <v>4</v>
      </c>
      <c r="L60" s="25">
        <f t="shared" si="1"/>
        <v>0.35910769044025753</v>
      </c>
      <c r="M60" s="25">
        <f t="shared" si="2"/>
        <v>0.16597501435796758</v>
      </c>
      <c r="N60" s="25" t="str">
        <f t="shared" si="3"/>
        <v>ОДНОРОДНЫЕ</v>
      </c>
      <c r="O60" s="26">
        <f t="shared" si="4"/>
        <v>23150.787499999999</v>
      </c>
    </row>
    <row r="61" spans="1:16" ht="45" x14ac:dyDescent="0.25">
      <c r="A61" s="19">
        <v>44</v>
      </c>
      <c r="B61" s="19" t="s">
        <v>60</v>
      </c>
      <c r="C61" s="19" t="s">
        <v>20</v>
      </c>
      <c r="D61" s="29">
        <v>48</v>
      </c>
      <c r="E61" s="20">
        <v>290</v>
      </c>
      <c r="F61" s="20">
        <v>289.8</v>
      </c>
      <c r="G61" s="16">
        <v>289</v>
      </c>
      <c r="H61" s="16">
        <v>318.52</v>
      </c>
      <c r="I61" s="16"/>
      <c r="J61" s="21">
        <f t="shared" si="5"/>
        <v>296.83</v>
      </c>
      <c r="K61" s="25">
        <f t="shared" si="0"/>
        <v>4</v>
      </c>
      <c r="L61" s="25">
        <f t="shared" si="1"/>
        <v>14.466453147425819</v>
      </c>
      <c r="M61" s="25">
        <f t="shared" si="2"/>
        <v>4.8736492764969244</v>
      </c>
      <c r="N61" s="25" t="str">
        <f t="shared" si="3"/>
        <v>ОДНОРОДНЫЕ</v>
      </c>
      <c r="O61" s="26">
        <f t="shared" si="4"/>
        <v>14247.84</v>
      </c>
    </row>
    <row r="62" spans="1:16" ht="30" x14ac:dyDescent="0.25">
      <c r="A62" s="19">
        <v>45</v>
      </c>
      <c r="B62" s="19" t="s">
        <v>61</v>
      </c>
      <c r="C62" s="19" t="s">
        <v>20</v>
      </c>
      <c r="D62" s="29">
        <v>150</v>
      </c>
      <c r="E62" s="20">
        <v>337.5</v>
      </c>
      <c r="F62" s="20">
        <v>337</v>
      </c>
      <c r="G62" s="16">
        <v>335</v>
      </c>
      <c r="H62" s="16">
        <v>373.52</v>
      </c>
      <c r="I62" s="16"/>
      <c r="J62" s="21">
        <f t="shared" si="5"/>
        <v>345.755</v>
      </c>
      <c r="K62" s="25">
        <f t="shared" si="0"/>
        <v>4</v>
      </c>
      <c r="L62" s="25">
        <f t="shared" si="1"/>
        <v>18.541487714492231</v>
      </c>
      <c r="M62" s="25">
        <f t="shared" si="2"/>
        <v>5.3626087011011352</v>
      </c>
      <c r="N62" s="25" t="str">
        <f t="shared" si="3"/>
        <v>ОДНОРОДНЫЕ</v>
      </c>
      <c r="O62" s="26">
        <f t="shared" si="4"/>
        <v>51863.25</v>
      </c>
    </row>
    <row r="63" spans="1:16" ht="30" x14ac:dyDescent="0.25">
      <c r="A63" s="19">
        <v>46</v>
      </c>
      <c r="B63" s="19" t="s">
        <v>62</v>
      </c>
      <c r="C63" s="19" t="s">
        <v>20</v>
      </c>
      <c r="D63" s="29">
        <v>100</v>
      </c>
      <c r="E63" s="20">
        <v>156</v>
      </c>
      <c r="F63" s="20">
        <v>155</v>
      </c>
      <c r="G63" s="16">
        <v>153</v>
      </c>
      <c r="H63" s="16">
        <v>125.82</v>
      </c>
      <c r="I63" s="16"/>
      <c r="J63" s="21">
        <f t="shared" si="5"/>
        <v>147.45499999999998</v>
      </c>
      <c r="K63" s="25">
        <f t="shared" si="0"/>
        <v>4</v>
      </c>
      <c r="L63" s="25">
        <f t="shared" si="1"/>
        <v>14.477157870245115</v>
      </c>
      <c r="M63" s="25">
        <f t="shared" si="2"/>
        <v>9.8180176123190925</v>
      </c>
      <c r="N63" s="25" t="str">
        <f t="shared" si="3"/>
        <v>ОДНОРОДНЫЕ</v>
      </c>
      <c r="O63" s="26">
        <f t="shared" si="4"/>
        <v>14745.499999999998</v>
      </c>
    </row>
    <row r="64" spans="1:16" ht="30" x14ac:dyDescent="0.25">
      <c r="A64" s="19">
        <v>47</v>
      </c>
      <c r="B64" s="19" t="s">
        <v>63</v>
      </c>
      <c r="C64" s="19" t="s">
        <v>20</v>
      </c>
      <c r="D64" s="29">
        <v>100</v>
      </c>
      <c r="E64" s="20">
        <v>145.5</v>
      </c>
      <c r="F64" s="20">
        <v>145.5</v>
      </c>
      <c r="G64" s="16">
        <v>145</v>
      </c>
      <c r="H64" s="16">
        <v>130.91999999999999</v>
      </c>
      <c r="I64" s="16"/>
      <c r="J64" s="21">
        <f t="shared" si="5"/>
        <v>141.72999999999999</v>
      </c>
      <c r="K64" s="25">
        <f t="shared" si="0"/>
        <v>4</v>
      </c>
      <c r="L64" s="25">
        <f t="shared" si="1"/>
        <v>7.2105200921986263</v>
      </c>
      <c r="M64" s="25">
        <f t="shared" si="2"/>
        <v>5.08750447484557</v>
      </c>
      <c r="N64" s="25" t="str">
        <f t="shared" si="3"/>
        <v>ОДНОРОДНЫЕ</v>
      </c>
      <c r="O64" s="26">
        <f t="shared" si="4"/>
        <v>14172.999999999998</v>
      </c>
    </row>
    <row r="65" spans="1:17" ht="30" x14ac:dyDescent="0.25">
      <c r="A65" s="19">
        <v>48</v>
      </c>
      <c r="B65" s="19" t="s">
        <v>64</v>
      </c>
      <c r="C65" s="19" t="s">
        <v>20</v>
      </c>
      <c r="D65" s="29">
        <v>50</v>
      </c>
      <c r="E65" s="20">
        <v>197</v>
      </c>
      <c r="F65" s="20">
        <v>195.6</v>
      </c>
      <c r="G65" s="16">
        <v>195</v>
      </c>
      <c r="H65" s="16">
        <v>180.52</v>
      </c>
      <c r="I65" s="16"/>
      <c r="J65" s="21">
        <f t="shared" si="5"/>
        <v>192.03</v>
      </c>
      <c r="K65" s="25">
        <f t="shared" si="0"/>
        <v>4</v>
      </c>
      <c r="L65" s="25">
        <f t="shared" si="1"/>
        <v>7.7189550242676361</v>
      </c>
      <c r="M65" s="25">
        <f t="shared" si="2"/>
        <v>4.0196610031076583</v>
      </c>
      <c r="N65" s="25" t="str">
        <f t="shared" si="3"/>
        <v>ОДНОРОДНЫЕ</v>
      </c>
      <c r="O65" s="26">
        <f t="shared" si="4"/>
        <v>9601.5</v>
      </c>
    </row>
    <row r="66" spans="1:17" ht="45" x14ac:dyDescent="0.25">
      <c r="A66" s="19">
        <v>49</v>
      </c>
      <c r="B66" s="19" t="s">
        <v>65</v>
      </c>
      <c r="C66" s="19" t="s">
        <v>20</v>
      </c>
      <c r="D66" s="29">
        <v>180</v>
      </c>
      <c r="E66" s="20">
        <v>164</v>
      </c>
      <c r="F66" s="20">
        <v>162.5</v>
      </c>
      <c r="G66" s="16">
        <v>162</v>
      </c>
      <c r="H66" s="16">
        <v>109.99</v>
      </c>
      <c r="I66" s="16"/>
      <c r="J66" s="21">
        <f t="shared" si="5"/>
        <v>149.6225</v>
      </c>
      <c r="K66" s="25">
        <f t="shared" si="0"/>
        <v>4</v>
      </c>
      <c r="L66" s="25">
        <f t="shared" si="1"/>
        <v>26.435330368025696</v>
      </c>
      <c r="M66" s="25">
        <f t="shared" si="2"/>
        <v>17.668018090879176</v>
      </c>
      <c r="N66" s="25" t="str">
        <f t="shared" si="3"/>
        <v>ОДНОРОДНЫЕ</v>
      </c>
      <c r="O66" s="26">
        <f t="shared" si="4"/>
        <v>26932.05</v>
      </c>
    </row>
    <row r="67" spans="1:17" ht="30" x14ac:dyDescent="0.25">
      <c r="A67" s="19">
        <v>50</v>
      </c>
      <c r="B67" s="19" t="s">
        <v>66</v>
      </c>
      <c r="C67" s="19" t="s">
        <v>20</v>
      </c>
      <c r="D67" s="29">
        <v>72</v>
      </c>
      <c r="E67" s="20">
        <v>180</v>
      </c>
      <c r="F67" s="20">
        <v>179</v>
      </c>
      <c r="G67" s="16">
        <v>178</v>
      </c>
      <c r="H67" s="16">
        <v>123.52</v>
      </c>
      <c r="I67" s="16"/>
      <c r="J67" s="21">
        <f t="shared" si="5"/>
        <v>165.13</v>
      </c>
      <c r="K67" s="25">
        <f t="shared" si="0"/>
        <v>4</v>
      </c>
      <c r="L67" s="25">
        <f t="shared" si="1"/>
        <v>27.752013740747966</v>
      </c>
      <c r="M67" s="25">
        <f t="shared" si="2"/>
        <v>16.806161049323542</v>
      </c>
      <c r="N67" s="25" t="str">
        <f t="shared" si="3"/>
        <v>ОДНОРОДНЫЕ</v>
      </c>
      <c r="O67" s="26">
        <f t="shared" si="4"/>
        <v>11889.36</v>
      </c>
    </row>
    <row r="68" spans="1:17" ht="45" x14ac:dyDescent="0.25">
      <c r="A68" s="19">
        <v>51</v>
      </c>
      <c r="B68" s="19" t="s">
        <v>67</v>
      </c>
      <c r="C68" s="19" t="s">
        <v>20</v>
      </c>
      <c r="D68" s="29">
        <v>900</v>
      </c>
      <c r="E68" s="20">
        <v>147</v>
      </c>
      <c r="F68" s="20">
        <v>145.5</v>
      </c>
      <c r="G68" s="16">
        <v>145</v>
      </c>
      <c r="H68" s="16">
        <v>163.52000000000001</v>
      </c>
      <c r="I68" s="16"/>
      <c r="J68" s="21">
        <f t="shared" si="5"/>
        <v>150.255</v>
      </c>
      <c r="K68" s="25">
        <f t="shared" si="0"/>
        <v>4</v>
      </c>
      <c r="L68" s="25">
        <f t="shared" si="1"/>
        <v>8.8840737652648265</v>
      </c>
      <c r="M68" s="25">
        <f t="shared" si="2"/>
        <v>5.9126643141757853</v>
      </c>
      <c r="N68" s="25" t="str">
        <f t="shared" si="3"/>
        <v>ОДНОРОДНЫЕ</v>
      </c>
      <c r="O68" s="26">
        <f t="shared" si="4"/>
        <v>135229.5</v>
      </c>
    </row>
    <row r="69" spans="1:17" ht="30" x14ac:dyDescent="0.25">
      <c r="A69" s="19">
        <v>52</v>
      </c>
      <c r="B69" s="19" t="s">
        <v>71</v>
      </c>
      <c r="C69" s="19" t="s">
        <v>19</v>
      </c>
      <c r="D69" s="29">
        <v>100</v>
      </c>
      <c r="E69" s="20">
        <v>143</v>
      </c>
      <c r="F69" s="20">
        <v>141</v>
      </c>
      <c r="G69" s="18">
        <v>138</v>
      </c>
      <c r="H69" s="18">
        <v>104.57</v>
      </c>
      <c r="I69" s="18"/>
      <c r="J69" s="21">
        <f t="shared" si="5"/>
        <v>131.64249999999998</v>
      </c>
      <c r="K69" s="25">
        <f t="shared" si="0"/>
        <v>4</v>
      </c>
      <c r="L69" s="25">
        <f t="shared" si="1"/>
        <v>18.16492659862249</v>
      </c>
      <c r="M69" s="25">
        <f t="shared" si="2"/>
        <v>13.798679452777401</v>
      </c>
      <c r="N69" s="25" t="str">
        <f t="shared" si="3"/>
        <v>ОДНОРОДНЫЕ</v>
      </c>
      <c r="O69" s="26">
        <f t="shared" si="4"/>
        <v>13164.249999999998</v>
      </c>
    </row>
    <row r="70" spans="1:17" ht="30" x14ac:dyDescent="0.25">
      <c r="A70" s="23">
        <v>53</v>
      </c>
      <c r="B70" s="23" t="s">
        <v>72</v>
      </c>
      <c r="C70" s="23" t="s">
        <v>19</v>
      </c>
      <c r="D70" s="29">
        <v>160</v>
      </c>
      <c r="E70" s="20">
        <v>41.6</v>
      </c>
      <c r="F70" s="20">
        <v>41</v>
      </c>
      <c r="G70" s="27">
        <v>40</v>
      </c>
      <c r="H70" s="22">
        <v>63</v>
      </c>
      <c r="I70" s="22"/>
      <c r="J70" s="21">
        <f t="shared" si="5"/>
        <v>46.4</v>
      </c>
      <c r="K70" s="25">
        <f t="shared" si="0"/>
        <v>4</v>
      </c>
      <c r="L70" s="25">
        <f t="shared" si="1"/>
        <v>11.086327916251939</v>
      </c>
      <c r="M70" s="25">
        <f t="shared" si="2"/>
        <v>23.89294809537056</v>
      </c>
      <c r="N70" s="25" t="str">
        <f t="shared" si="3"/>
        <v>ОДНОРОДНЫЕ</v>
      </c>
      <c r="O70" s="26">
        <f t="shared" si="4"/>
        <v>7424</v>
      </c>
    </row>
    <row r="71" spans="1:17" ht="48.75" customHeight="1" x14ac:dyDescent="0.25">
      <c r="A71" s="24">
        <v>54</v>
      </c>
      <c r="B71" s="24" t="s">
        <v>77</v>
      </c>
      <c r="C71" s="24" t="s">
        <v>20</v>
      </c>
      <c r="D71" s="29">
        <v>150</v>
      </c>
      <c r="E71" s="20">
        <v>507</v>
      </c>
      <c r="F71" s="20">
        <v>505</v>
      </c>
      <c r="G71" s="26">
        <v>500</v>
      </c>
      <c r="H71" s="26"/>
      <c r="I71" s="26"/>
      <c r="J71" s="21">
        <f t="shared" si="5"/>
        <v>504</v>
      </c>
      <c r="K71" s="25">
        <f t="shared" si="0"/>
        <v>3</v>
      </c>
      <c r="L71" s="25">
        <f t="shared" si="1"/>
        <v>3.6055512754639891</v>
      </c>
      <c r="M71" s="25">
        <f t="shared" si="2"/>
        <v>0.71538715783015649</v>
      </c>
      <c r="N71" s="25" t="str">
        <f t="shared" si="3"/>
        <v>ОДНОРОДНЫЕ</v>
      </c>
      <c r="O71" s="26">
        <f t="shared" si="4"/>
        <v>75600</v>
      </c>
    </row>
    <row r="72" spans="1:17" ht="41.25" customHeight="1" x14ac:dyDescent="0.25">
      <c r="A72" s="24">
        <v>55</v>
      </c>
      <c r="B72" s="24" t="s">
        <v>78</v>
      </c>
      <c r="C72" s="24" t="s">
        <v>20</v>
      </c>
      <c r="D72" s="29">
        <v>10</v>
      </c>
      <c r="E72" s="20">
        <v>175</v>
      </c>
      <c r="F72" s="20">
        <v>173</v>
      </c>
      <c r="G72" s="27">
        <v>170</v>
      </c>
      <c r="H72" s="26">
        <v>171.27</v>
      </c>
      <c r="I72" s="26"/>
      <c r="J72" s="21">
        <f t="shared" si="5"/>
        <v>172.3175</v>
      </c>
      <c r="K72" s="25">
        <f t="shared" si="0"/>
        <v>4</v>
      </c>
      <c r="L72" s="25">
        <f t="shared" si="1"/>
        <v>2.1702284825950144</v>
      </c>
      <c r="M72" s="25">
        <f t="shared" si="2"/>
        <v>1.2594359148635597</v>
      </c>
      <c r="N72" s="25" t="str">
        <f t="shared" si="3"/>
        <v>ОДНОРОДНЫЕ</v>
      </c>
      <c r="O72" s="26">
        <f t="shared" si="4"/>
        <v>1723.175</v>
      </c>
    </row>
    <row r="74" spans="1:17" ht="30" customHeight="1" x14ac:dyDescent="0.25">
      <c r="A74" s="48" t="s">
        <v>83</v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50"/>
      <c r="Q74" s="50"/>
    </row>
    <row r="75" spans="1:17" ht="30" customHeight="1" x14ac:dyDescent="0.25">
      <c r="A75" s="49" t="s">
        <v>84</v>
      </c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51"/>
      <c r="Q75" s="51"/>
    </row>
    <row r="76" spans="1:17" x14ac:dyDescent="0.25">
      <c r="A76" s="30"/>
      <c r="B76" s="30"/>
      <c r="C76" s="30"/>
      <c r="D76" s="30"/>
      <c r="E76" s="4"/>
      <c r="F76" s="4"/>
      <c r="G76" s="4"/>
      <c r="H76" s="4"/>
      <c r="I76" s="4"/>
      <c r="J76" s="4"/>
      <c r="K76" s="30"/>
      <c r="L76" s="30"/>
      <c r="M76" s="30"/>
      <c r="N76" s="30"/>
      <c r="O76" s="4"/>
      <c r="P76" s="31"/>
      <c r="Q76" s="3"/>
    </row>
    <row r="77" spans="1:17" ht="15" customHeight="1" x14ac:dyDescent="0.25">
      <c r="A77" s="49" t="s">
        <v>85</v>
      </c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51"/>
      <c r="Q77" s="51"/>
    </row>
  </sheetData>
  <mergeCells count="17">
    <mergeCell ref="A74:O74"/>
    <mergeCell ref="A75:O75"/>
    <mergeCell ref="A77:O77"/>
    <mergeCell ref="J16:J17"/>
    <mergeCell ref="K16:K17"/>
    <mergeCell ref="L16:L17"/>
    <mergeCell ref="M16:M17"/>
    <mergeCell ref="N16:N17"/>
    <mergeCell ref="O16:O17"/>
    <mergeCell ref="L12:M12"/>
    <mergeCell ref="B13:N13"/>
    <mergeCell ref="C16:D16"/>
    <mergeCell ref="F14:L14"/>
    <mergeCell ref="A15:B15"/>
    <mergeCell ref="C15:D15"/>
    <mergeCell ref="A16:A17"/>
    <mergeCell ref="B16:B17"/>
  </mergeCells>
  <conditionalFormatting sqref="N18:N72">
    <cfRule type="containsText" dxfId="23" priority="22" operator="containsText" text="НЕОДНОРОДНЫЕ">
      <formula>NOT(ISERROR(SEARCH("НЕОДНОРОДНЫЕ",N18)))</formula>
    </cfRule>
    <cfRule type="containsText" dxfId="22" priority="23" operator="containsText" text="ОДНОРОДНЫЕ">
      <formula>NOT(ISERROR(SEARCH("ОДНОРОДНЫЕ",N18)))</formula>
    </cfRule>
    <cfRule type="containsText" dxfId="21" priority="24" operator="containsText" text="НЕОДНОРОДНЫЕ">
      <formula>NOT(ISERROR(SEARCH("НЕОДНОРОДНЫЕ",N18)))</formula>
    </cfRule>
  </conditionalFormatting>
  <conditionalFormatting sqref="N69:N72">
    <cfRule type="containsText" dxfId="20" priority="19" operator="containsText" text="НЕОДНОРОДНЫЕ">
      <formula>NOT(ISERROR(SEARCH("НЕОДНОРОДНЫЕ",N69)))</formula>
    </cfRule>
    <cfRule type="containsText" dxfId="19" priority="20" operator="containsText" text="ОДНОРОДНЫЕ">
      <formula>NOT(ISERROR(SEARCH("ОДНОРОДНЫЕ",N69)))</formula>
    </cfRule>
    <cfRule type="containsText" dxfId="18" priority="21" operator="containsText" text="НЕОДНОРОДНЫЕ">
      <formula>NOT(ISERROR(SEARCH("НЕОДНОРОДНЫЕ",N69)))</formula>
    </cfRule>
  </conditionalFormatting>
  <conditionalFormatting sqref="N70">
    <cfRule type="containsText" dxfId="17" priority="16" operator="containsText" text="НЕОДНОРОДНЫЕ">
      <formula>NOT(ISERROR(SEARCH("НЕОДНОРОДНЫЕ",N70)))</formula>
    </cfRule>
    <cfRule type="containsText" dxfId="16" priority="17" operator="containsText" text="ОДНОРОДНЫЕ">
      <formula>NOT(ISERROR(SEARCH("ОДНОРОДНЫЕ",N70)))</formula>
    </cfRule>
    <cfRule type="containsText" dxfId="15" priority="18" operator="containsText" text="НЕОДНОРОДНЫЕ">
      <formula>NOT(ISERROR(SEARCH("НЕОДНОРОДНЫЕ",N70)))</formula>
    </cfRule>
  </conditionalFormatting>
  <conditionalFormatting sqref="N70">
    <cfRule type="containsText" dxfId="14" priority="13" operator="containsText" text="НЕОДНОРОДНЫЕ">
      <formula>NOT(ISERROR(SEARCH("НЕОДНОРОДНЫЕ",N70)))</formula>
    </cfRule>
    <cfRule type="containsText" dxfId="13" priority="14" operator="containsText" text="ОДНОРОДНЫЕ">
      <formula>NOT(ISERROR(SEARCH("ОДНОРОДНЫЕ",N70)))</formula>
    </cfRule>
    <cfRule type="containsText" dxfId="12" priority="15" operator="containsText" text="НЕОДНОРОДНЫЕ">
      <formula>NOT(ISERROR(SEARCH("НЕОДНОРОДНЫЕ",N70)))</formula>
    </cfRule>
  </conditionalFormatting>
  <conditionalFormatting sqref="N71:N72">
    <cfRule type="containsText" dxfId="11" priority="10" operator="containsText" text="НЕОДНОРОДНЫЕ">
      <formula>NOT(ISERROR(SEARCH("НЕОДНОРОДНЫЕ",N71)))</formula>
    </cfRule>
    <cfRule type="containsText" dxfId="10" priority="11" operator="containsText" text="ОДНОРОДНЫЕ">
      <formula>NOT(ISERROR(SEARCH("ОДНОРОДНЫЕ",N71)))</formula>
    </cfRule>
    <cfRule type="containsText" dxfId="9" priority="12" operator="containsText" text="НЕОДНОРОДНЫЕ">
      <formula>NOT(ISERROR(SEARCH("НЕОДНОРОДНЫЕ",N71)))</formula>
    </cfRule>
  </conditionalFormatting>
  <conditionalFormatting sqref="N71">
    <cfRule type="containsText" dxfId="8" priority="7" operator="containsText" text="НЕОДНОРОДНЫЕ">
      <formula>NOT(ISERROR(SEARCH("НЕОДНОРОДНЫЕ",N71)))</formula>
    </cfRule>
    <cfRule type="containsText" dxfId="7" priority="8" operator="containsText" text="ОДНОРОДНЫЕ">
      <formula>NOT(ISERROR(SEARCH("ОДНОРОДНЫЕ",N71)))</formula>
    </cfRule>
    <cfRule type="containsText" dxfId="6" priority="9" operator="containsText" text="НЕОДНОРОДНЫЕ">
      <formula>NOT(ISERROR(SEARCH("НЕОДНОРОДНЫЕ",N71)))</formula>
    </cfRule>
  </conditionalFormatting>
  <conditionalFormatting sqref="N72">
    <cfRule type="containsText" dxfId="5" priority="4" operator="containsText" text="НЕОДНОРОДНЫЕ">
      <formula>NOT(ISERROR(SEARCH("НЕОДНОРОДНЫЕ",N72)))</formula>
    </cfRule>
    <cfRule type="containsText" dxfId="4" priority="5" operator="containsText" text="ОДНОРОДНЫЕ">
      <formula>NOT(ISERROR(SEARCH("ОДНОРОДНЫЕ",N72)))</formula>
    </cfRule>
    <cfRule type="containsText" dxfId="3" priority="6" operator="containsText" text="НЕОДНОРОДНЫЕ">
      <formula>NOT(ISERROR(SEARCH("НЕОДНОРОДНЫЕ",N72)))</formula>
    </cfRule>
  </conditionalFormatting>
  <conditionalFormatting sqref="N72">
    <cfRule type="containsText" dxfId="2" priority="1" operator="containsText" text="НЕОДНОРОДНЫЕ">
      <formula>NOT(ISERROR(SEARCH("НЕОДНОРОДНЫЕ",N72)))</formula>
    </cfRule>
    <cfRule type="containsText" dxfId="1" priority="2" operator="containsText" text="ОДНОРОДНЫЕ">
      <formula>NOT(ISERROR(SEARCH("ОДНОРОДНЫЕ",N72)))</formula>
    </cfRule>
    <cfRule type="containsText" dxfId="0" priority="3" operator="containsText" text="НЕОДНОРОДНЫЕ">
      <formula>NOT(ISERROR(SEARCH("НЕОДНОРОДНЫЕ",N72)))</formula>
    </cfRule>
  </conditionalFormatting>
  <pageMargins left="0.31496062992125984" right="0.19685039370078741" top="0.35433070866141736" bottom="0.35433070866141736" header="0.11811023622047245" footer="0.11811023622047245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2022-12-14T12:17:21Z</dcterms:modified>
</cp:coreProperties>
</file>