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42" i="1" l="1"/>
  <c r="L43" i="1"/>
  <c r="L44" i="1"/>
  <c r="L45" i="1"/>
  <c r="L46" i="1"/>
  <c r="L47" i="1"/>
  <c r="L48" i="1"/>
  <c r="L49" i="1"/>
  <c r="M49" i="1" s="1"/>
  <c r="N49" i="1" s="1"/>
  <c r="L50" i="1"/>
  <c r="M50" i="1"/>
  <c r="N50" i="1" s="1"/>
  <c r="L51" i="1"/>
  <c r="M51" i="1" s="1"/>
  <c r="N51" i="1" s="1"/>
  <c r="L52" i="1"/>
  <c r="L53" i="1"/>
  <c r="M53" i="1" s="1"/>
  <c r="N53" i="1" s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M67" i="1" s="1"/>
  <c r="N67" i="1" s="1"/>
  <c r="L68" i="1"/>
  <c r="L69" i="1"/>
  <c r="M69" i="1" s="1"/>
  <c r="N69" i="1" s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J49" i="1"/>
  <c r="O49" i="1" s="1"/>
  <c r="J50" i="1"/>
  <c r="O50" i="1" s="1"/>
  <c r="J51" i="1"/>
  <c r="O51" i="1" s="1"/>
  <c r="J52" i="1"/>
  <c r="M52" i="1" s="1"/>
  <c r="N52" i="1" s="1"/>
  <c r="J53" i="1"/>
  <c r="O53" i="1" s="1"/>
  <c r="J54" i="1"/>
  <c r="O54" i="1" s="1"/>
  <c r="J55" i="1"/>
  <c r="O55" i="1"/>
  <c r="J56" i="1"/>
  <c r="O56" i="1" s="1"/>
  <c r="J57" i="1"/>
  <c r="O57" i="1"/>
  <c r="J58" i="1"/>
  <c r="O58" i="1" s="1"/>
  <c r="J59" i="1"/>
  <c r="O59" i="1"/>
  <c r="J60" i="1"/>
  <c r="O60" i="1" s="1"/>
  <c r="J61" i="1"/>
  <c r="O61" i="1"/>
  <c r="J62" i="1"/>
  <c r="O62" i="1" s="1"/>
  <c r="J63" i="1"/>
  <c r="O63" i="1"/>
  <c r="J64" i="1"/>
  <c r="O64" i="1" s="1"/>
  <c r="J65" i="1"/>
  <c r="O65" i="1"/>
  <c r="J66" i="1"/>
  <c r="O66" i="1" s="1"/>
  <c r="J67" i="1"/>
  <c r="O67" i="1"/>
  <c r="J68" i="1"/>
  <c r="O68" i="1" s="1"/>
  <c r="J69" i="1"/>
  <c r="O69" i="1"/>
  <c r="J22" i="1"/>
  <c r="O22" i="1" s="1"/>
  <c r="J23" i="1"/>
  <c r="O23" i="1"/>
  <c r="J24" i="1"/>
  <c r="O24" i="1" s="1"/>
  <c r="J25" i="1"/>
  <c r="O25" i="1"/>
  <c r="J26" i="1"/>
  <c r="O26" i="1" s="1"/>
  <c r="J27" i="1"/>
  <c r="O27" i="1"/>
  <c r="J28" i="1"/>
  <c r="O28" i="1" s="1"/>
  <c r="J29" i="1"/>
  <c r="O29" i="1"/>
  <c r="J30" i="1"/>
  <c r="O30" i="1" s="1"/>
  <c r="J31" i="1"/>
  <c r="O31" i="1"/>
  <c r="J32" i="1"/>
  <c r="O32" i="1" s="1"/>
  <c r="J33" i="1"/>
  <c r="O33" i="1"/>
  <c r="J34" i="1"/>
  <c r="O34" i="1" s="1"/>
  <c r="J35" i="1"/>
  <c r="O35" i="1"/>
  <c r="J36" i="1"/>
  <c r="O36" i="1" s="1"/>
  <c r="J37" i="1"/>
  <c r="O37" i="1"/>
  <c r="J38" i="1"/>
  <c r="O38" i="1" s="1"/>
  <c r="J39" i="1"/>
  <c r="O39" i="1"/>
  <c r="J40" i="1"/>
  <c r="O40" i="1" s="1"/>
  <c r="J41" i="1"/>
  <c r="O41" i="1"/>
  <c r="J42" i="1"/>
  <c r="O42" i="1" s="1"/>
  <c r="J43" i="1"/>
  <c r="O43" i="1"/>
  <c r="J44" i="1"/>
  <c r="O44" i="1" s="1"/>
  <c r="J45" i="1"/>
  <c r="O45" i="1"/>
  <c r="J46" i="1"/>
  <c r="O46" i="1" s="1"/>
  <c r="J47" i="1"/>
  <c r="O47" i="1"/>
  <c r="J48" i="1"/>
  <c r="O48" i="1" s="1"/>
  <c r="K46" i="1"/>
  <c r="K45" i="1"/>
  <c r="K44" i="1"/>
  <c r="K43" i="1"/>
  <c r="K42" i="1"/>
  <c r="L41" i="1"/>
  <c r="K41" i="1"/>
  <c r="L40" i="1"/>
  <c r="K40" i="1"/>
  <c r="L39" i="1"/>
  <c r="M39" i="1" s="1"/>
  <c r="N39" i="1" s="1"/>
  <c r="K39" i="1"/>
  <c r="L38" i="1"/>
  <c r="M38" i="1" s="1"/>
  <c r="N38" i="1" s="1"/>
  <c r="K38" i="1"/>
  <c r="L37" i="1"/>
  <c r="M37" i="1" s="1"/>
  <c r="N37" i="1" s="1"/>
  <c r="K37" i="1"/>
  <c r="L36" i="1"/>
  <c r="K36" i="1"/>
  <c r="L35" i="1"/>
  <c r="M35" i="1" s="1"/>
  <c r="N35" i="1" s="1"/>
  <c r="K35" i="1"/>
  <c r="L34" i="1"/>
  <c r="M34" i="1" s="1"/>
  <c r="N34" i="1" s="1"/>
  <c r="K34" i="1"/>
  <c r="L33" i="1"/>
  <c r="K33" i="1"/>
  <c r="L31" i="1"/>
  <c r="M31" i="1" s="1"/>
  <c r="N31" i="1" s="1"/>
  <c r="L32" i="1"/>
  <c r="M32" i="1"/>
  <c r="N32" i="1" s="1"/>
  <c r="K31" i="1"/>
  <c r="K32" i="1"/>
  <c r="L28" i="1"/>
  <c r="M28" i="1" s="1"/>
  <c r="N28" i="1" s="1"/>
  <c r="L29" i="1"/>
  <c r="M29" i="1"/>
  <c r="N29" i="1" s="1"/>
  <c r="L30" i="1"/>
  <c r="K28" i="1"/>
  <c r="K29" i="1"/>
  <c r="K30" i="1"/>
  <c r="L26" i="1"/>
  <c r="K26" i="1"/>
  <c r="K23" i="1"/>
  <c r="K24" i="1"/>
  <c r="K25" i="1"/>
  <c r="L23" i="1"/>
  <c r="L24" i="1"/>
  <c r="M24" i="1" s="1"/>
  <c r="N24" i="1" s="1"/>
  <c r="L25" i="1"/>
  <c r="M25" i="1"/>
  <c r="N25" i="1" s="1"/>
  <c r="L22" i="1"/>
  <c r="M22" i="1" s="1"/>
  <c r="N22" i="1" s="1"/>
  <c r="K22" i="1"/>
  <c r="L21" i="1"/>
  <c r="K21" i="1"/>
  <c r="J21" i="1"/>
  <c r="O21" i="1" s="1"/>
  <c r="L27" i="1"/>
  <c r="M27" i="1" s="1"/>
  <c r="N27" i="1" s="1"/>
  <c r="K27" i="1"/>
  <c r="M42" i="1"/>
  <c r="N42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47" i="1"/>
  <c r="N47" i="1" s="1"/>
  <c r="M45" i="1"/>
  <c r="N45" i="1" s="1"/>
  <c r="M41" i="1"/>
  <c r="N41" i="1" s="1"/>
  <c r="M40" i="1"/>
  <c r="N40" i="1" s="1"/>
  <c r="M36" i="1"/>
  <c r="N36" i="1" s="1"/>
  <c r="M23" i="1"/>
  <c r="N23" i="1"/>
  <c r="M64" i="1"/>
  <c r="N64" i="1"/>
  <c r="M48" i="1"/>
  <c r="N48" i="1"/>
  <c r="M46" i="1"/>
  <c r="N46" i="1"/>
  <c r="M44" i="1"/>
  <c r="N44" i="1"/>
  <c r="M33" i="1"/>
  <c r="N33" i="1"/>
  <c r="M26" i="1"/>
  <c r="N26" i="1"/>
  <c r="M30" i="1"/>
  <c r="N30" i="1"/>
  <c r="M43" i="1"/>
  <c r="N43" i="1"/>
  <c r="M65" i="1"/>
  <c r="N65" i="1"/>
  <c r="M66" i="1"/>
  <c r="N66" i="1"/>
  <c r="M68" i="1"/>
  <c r="N68" i="1"/>
  <c r="C18" i="1" l="1"/>
  <c r="O52" i="1"/>
  <c r="M21" i="1"/>
  <c r="N21" i="1" s="1"/>
</calcChain>
</file>

<file path=xl/sharedStrings.xml><?xml version="1.0" encoding="utf-8"?>
<sst xmlns="http://schemas.openxmlformats.org/spreadsheetml/2006/main" count="127" uniqueCount="76">
  <si>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</si>
  <si>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</si>
  <si>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</si>
  <si>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</si>
  <si>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</si>
  <si>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</si>
  <si>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</si>
  <si>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</si>
  <si>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</si>
  <si>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</si>
  <si>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</si>
  <si>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</si>
  <si>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</si>
  <si>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</si>
  <si>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</si>
  <si>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</si>
  <si>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</si>
  <si>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</si>
  <si>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</si>
  <si>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</si>
  <si>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</si>
  <si>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</si>
  <si>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</si>
  <si>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</si>
  <si>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</si>
  <si>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>Алоглиптин таблетки  п/о 25мг №28</t>
  </si>
  <si>
    <t xml:space="preserve">  Метформин таблетки с пролонгированным высвобождением 750мг №60</t>
  </si>
  <si>
    <t>Метамизол натрия+Питофенон+Фенпивериния бромид  р-р для в/в и в/м введения 5 мл, ампулы №5</t>
  </si>
  <si>
    <t>Омепразол лиоф.  для р-ра д/инф. 40 мг №1</t>
  </si>
  <si>
    <t>Инсулин лизпро р-р для в/в и п/к введения, 100 МЕ/мл, 3 мл - картриджи со шприц-ручкой №5</t>
  </si>
  <si>
    <t>шт.</t>
  </si>
  <si>
    <t>Аскорбиновая кислота  р-р для в/в и в/м введения 50 мг/мл, 2 мл- ампулы №10</t>
  </si>
  <si>
    <t>Пиридоксин  р-р для инъекций 50 мг/мл, 1 мл- ампулы №10</t>
  </si>
  <si>
    <t>Тиамин  р-р для в/м введения 50 мг/мл, 1 мл- ампулы №10</t>
  </si>
  <si>
    <t>Висмута трикалия дицитрат  таблетки покрытые п/о 120 мг №112</t>
  </si>
  <si>
    <t>Рабепразол лиоф. для р-ра для в/в введения 20 мг №1</t>
  </si>
  <si>
    <t>Солкосерил дентальная адгезивная паста паста для местного применения 5 г, №1</t>
  </si>
  <si>
    <t>Метоклопрамид  р-р для в/в и в/м введения 5 мг/мл 2 мл - ампулы №10</t>
  </si>
  <si>
    <t>Дротаверин р-р для инъекций 20 мг/мл 2 мл №10</t>
  </si>
  <si>
    <t>Гозоглиптин таблетки п/о 30 мг №28</t>
  </si>
  <si>
    <t>Макрогол  порошок для приготовления р-ра для приема внутрь 64 г, 73,69 г- пак. №4</t>
  </si>
  <si>
    <t xml:space="preserve">Лактулоза сироп, 667 мг/мл, 500 мл - №1 флакон </t>
  </si>
  <si>
    <t>Мебеверин таблетки  п/о 135мг №1</t>
  </si>
  <si>
    <t>Инсулин гларгин р-р для  п/к введения, 300 МЕ/мл, 1,5 мл -  шприц-ручка №1</t>
  </si>
  <si>
    <t>Инсулин растворимый [человеческий генно-инженерный] р-р для инъекций, 100 МЕ/мл,10 мл - флакон №1</t>
  </si>
  <si>
    <t>Инсулин гларгин р-р для  п/к введения, 100 МЕ/мл, 3 мл -  шприц-ручка №5</t>
  </si>
  <si>
    <t>Инсулин-изофан [человеческий генно-инженерный] суспензия для п/к введения, 100 МЕ/мл, 3 мл - картриджи №5</t>
  </si>
  <si>
    <t>Инсулин деглудек+инсулин аспарт р-р для п/к введения, 100 ЕД/мл, 3 мл – шприц-ручка  №5</t>
  </si>
  <si>
    <t>Инсулин деглудек р-р для п/к введения, 100 ЕД/мл, 3 мл - шприц-ручка  №5</t>
  </si>
  <si>
    <t>Инсулин аспарт двухфазный суспензия для п/к введения, 100 ЕД/мл, 3 мл - шприц-ручка №5</t>
  </si>
  <si>
    <t>Инозин+Меглюмин+Метионин+Никотинамид+Янтарная кислота раствор для инфузий, 400 мл №1</t>
  </si>
  <si>
    <t>КП вх.6206-11/22 от 18.11.2022</t>
  </si>
  <si>
    <t>КП вх.6207-11/22 от 18.11.2022</t>
  </si>
  <si>
    <t>КП вх.6208-11/22 от 18.11.2022</t>
  </si>
  <si>
    <t xml:space="preserve">Эзомепразол лиоф. для приготовления р-ра для в/в введения, 40 мг №1фл.
</t>
  </si>
  <si>
    <t>Инсулин детемир раствор для п/к введения, 100 ЕД/мл, 3 мл - картриджи в шприц-ручках №5</t>
  </si>
  <si>
    <t xml:space="preserve">  Гликлазид  таблетки с модифицированным высвобождением  60мг №30</t>
  </si>
  <si>
    <t>Атропин р-р для инъекций 1 мг/мл, 1 мл - ампулы №10</t>
  </si>
  <si>
    <t>Дапаглифлозин  таблетки п/о 10мг №30</t>
  </si>
  <si>
    <t>Эмпаглифлозин  таблетки п/о 25мг №30</t>
  </si>
  <si>
    <t>Вилдаглиптин таблетки 50 мг №28</t>
  </si>
  <si>
    <t>Калия хлорид конц. для приготовления р-ра д/инф 40 мг/мл, 100 мл №35</t>
  </si>
  <si>
    <t>Панкреатин  таблетки п/о  №1</t>
  </si>
  <si>
    <t xml:space="preserve">  Метформин  таблетки п/о  500мг №60</t>
  </si>
  <si>
    <t xml:space="preserve">  Метформин  таблетки п/о  850мг №60</t>
  </si>
  <si>
    <t xml:space="preserve">  Метформин  таблетки п/о  1000мг №60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</si>
  <si>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</si>
  <si>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</si>
  <si>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</si>
  <si>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</si>
  <si>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261-22</t>
  </si>
  <si>
    <t>на поставку  лекарственных препаратов для лечения заболеваний пищеварительного тракта и обмена веществ путем путем запроса котировок</t>
  </si>
  <si>
    <t>Инсулин глулизин р-р для п/к введения, 100 ЕД/мл, 3 мл - шприц-ручка №5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</si>
  <si>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</si>
  <si>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</si>
  <si>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Начальная (максимальная) цена договора устанавливается в размере 773 710 (семьсот семьдесят три тысячи семьсот десять) рублей 08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</si>
</sst>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A60" zoomScale="85" zoomScaleNormal="85" zoomScalePageLayoutView="70" workbookViewId="0">
      <selection activeCell="J85" sqref="J85"/>
    </sheetView>
  </sheetViews>
  <sheetFormatPr defaultRowHeight="15" x14ac:dyDescent="0.25"/>
  <cols>
    <col min="1" max="1" width="9.140625" style="2"/>
    <col min="2" max="2" width="26.42578125" style="2" customWidth="1"/>
    <col min="3" max="4" width="9.140625" style="2"/>
    <col min="5" max="5" width="14.85546875" style="3" customWidth="1"/>
    <col min="6" max="7" width="14.7109375" style="3" customWidth="1"/>
    <col min="8" max="8" width="13.28515625" style="3" hidden="1" customWidth="1"/>
    <col min="9" max="9" width="13.5703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K1" s="12"/>
      <c r="L1" s="12"/>
      <c r="M1" s="12"/>
      <c r="N1" s="12"/>
      <c r="O1" s="34" t="s">
        <v>66</v>
      </c>
    </row>
    <row r="2" spans="1:15" x14ac:dyDescent="0.25">
      <c r="A2" s="12"/>
      <c r="B2" s="12"/>
      <c r="C2" s="12"/>
      <c r="D2" s="12"/>
      <c r="K2" s="12"/>
      <c r="L2" s="12"/>
      <c r="M2" s="12"/>
      <c r="N2" s="12"/>
      <c r="O2" s="34" t="s">
        <v>67</v>
      </c>
    </row>
    <row r="3" spans="1:15" x14ac:dyDescent="0.25">
      <c r="A3" s="12"/>
      <c r="B3" s="12"/>
      <c r="C3" s="12"/>
      <c r="D3" s="12"/>
      <c r="K3" s="12"/>
      <c r="L3" s="12"/>
      <c r="M3" s="12"/>
      <c r="N3" s="12"/>
      <c r="O3" s="34" t="s">
        <v>71</v>
      </c>
    </row>
    <row r="4" spans="1:15" x14ac:dyDescent="0.25">
      <c r="A4" s="12"/>
      <c r="B4" s="12"/>
      <c r="C4" s="12"/>
      <c r="D4" s="12"/>
      <c r="K4" s="12"/>
      <c r="L4" s="12"/>
      <c r="M4" s="12"/>
      <c r="N4" s="12"/>
      <c r="O4" s="34" t="s">
        <v>68</v>
      </c>
    </row>
    <row r="5" spans="1:15" x14ac:dyDescent="0.25">
      <c r="A5" s="12"/>
      <c r="B5" s="12"/>
      <c r="C5" s="12"/>
      <c r="D5" s="12"/>
      <c r="K5" s="12"/>
      <c r="L5" s="12"/>
      <c r="M5" s="12"/>
      <c r="N5" s="12"/>
      <c r="O5" s="34" t="s">
        <v>69</v>
      </c>
    </row>
    <row r="6" spans="1:15" x14ac:dyDescent="0.25">
      <c r="A6" s="12"/>
      <c r="B6" s="12"/>
      <c r="C6" s="12"/>
      <c r="D6" s="12"/>
      <c r="K6" s="12"/>
      <c r="L6" s="12"/>
      <c r="M6" s="12"/>
      <c r="N6" s="12"/>
      <c r="O6" s="34" t="s">
        <v>70</v>
      </c>
    </row>
    <row r="7" spans="1:15" x14ac:dyDescent="0.25">
      <c r="A7" s="12"/>
      <c r="B7" s="12"/>
      <c r="C7" s="12"/>
      <c r="D7" s="12"/>
      <c r="K7" s="12"/>
      <c r="L7" s="12"/>
      <c r="M7" s="12"/>
      <c r="N7" s="12"/>
    </row>
    <row r="8" spans="1:15" hidden="1" x14ac:dyDescent="0.25">
      <c r="A8" s="11"/>
      <c r="B8" s="11"/>
      <c r="C8" s="11"/>
      <c r="D8" s="11"/>
      <c r="E8" s="4"/>
      <c r="F8" s="4"/>
      <c r="G8" s="4"/>
      <c r="H8" s="4"/>
      <c r="I8" s="4"/>
      <c r="J8" s="4"/>
      <c r="K8" s="11"/>
      <c r="L8" s="11"/>
      <c r="M8" s="11"/>
      <c r="N8" s="11"/>
      <c r="O8" s="4"/>
    </row>
    <row r="9" spans="1:15" s="7" customFormat="1" x14ac:dyDescent="0.25">
      <c r="A9" s="11"/>
      <c r="B9" s="11"/>
      <c r="C9" s="11"/>
      <c r="D9" s="11"/>
      <c r="E9" s="4"/>
      <c r="F9" s="4"/>
      <c r="G9" s="4"/>
      <c r="H9" s="4"/>
      <c r="I9" s="4"/>
      <c r="J9" s="4"/>
      <c r="K9" s="11"/>
      <c r="L9" s="11"/>
      <c r="M9" s="11"/>
      <c r="N9" s="11"/>
      <c r="O9" s="8" t="s">
        <v>16</v>
      </c>
    </row>
    <row r="10" spans="1:15" s="7" customFormat="1" x14ac:dyDescent="0.25">
      <c r="A10" s="11"/>
      <c r="B10" s="11"/>
      <c r="C10" s="11"/>
      <c r="D10" s="11"/>
      <c r="E10" s="4"/>
      <c r="F10" s="4"/>
      <c r="G10" s="4"/>
      <c r="H10" s="4"/>
      <c r="I10" s="4"/>
      <c r="J10" s="4"/>
      <c r="K10" s="11"/>
      <c r="L10" s="11"/>
      <c r="M10" s="11"/>
      <c r="N10" s="11"/>
      <c r="O10" s="9" t="s">
        <v>21</v>
      </c>
    </row>
    <row r="11" spans="1:15" s="7" customFormat="1" x14ac:dyDescent="0.25">
      <c r="A11" s="11"/>
      <c r="B11" s="11"/>
      <c r="C11" s="11"/>
      <c r="D11" s="11"/>
      <c r="E11" s="4"/>
      <c r="F11" s="4"/>
      <c r="G11" s="4"/>
      <c r="H11" s="4"/>
      <c r="I11" s="4"/>
      <c r="J11" s="4"/>
      <c r="K11" s="11"/>
      <c r="L11" s="11"/>
      <c r="M11" s="11"/>
      <c r="N11" s="11"/>
      <c r="O11" s="9" t="s">
        <v>17</v>
      </c>
    </row>
    <row r="12" spans="1:15" s="7" customFormat="1" x14ac:dyDescent="0.25">
      <c r="A12" s="11"/>
      <c r="B12" s="11"/>
      <c r="C12" s="11"/>
      <c r="D12" s="11"/>
      <c r="E12" s="4"/>
      <c r="F12" s="4"/>
      <c r="G12" s="4"/>
      <c r="H12" s="4"/>
      <c r="I12" s="4"/>
      <c r="J12" s="4"/>
      <c r="K12" s="11"/>
      <c r="L12" s="11"/>
      <c r="M12" s="11"/>
      <c r="N12" s="11"/>
      <c r="O12" s="4"/>
    </row>
    <row r="13" spans="1:15" s="7" customFormat="1" ht="28.9" customHeight="1" x14ac:dyDescent="0.25">
      <c r="A13" s="11"/>
      <c r="B13" s="11"/>
      <c r="C13" s="11"/>
      <c r="D13" s="11"/>
      <c r="E13" s="4"/>
      <c r="F13" s="4"/>
      <c r="G13" s="4"/>
      <c r="H13" s="4"/>
      <c r="I13" s="4"/>
      <c r="J13" s="4"/>
      <c r="K13" s="11"/>
      <c r="L13" s="13" t="s">
        <v>20</v>
      </c>
      <c r="M13" s="13"/>
      <c r="N13" s="11"/>
      <c r="O13" s="4" t="s">
        <v>18</v>
      </c>
    </row>
    <row r="14" spans="1:15" ht="18.75" x14ac:dyDescent="0.25">
      <c r="A14" s="11"/>
      <c r="B14" s="11"/>
      <c r="C14" s="11"/>
      <c r="D14" s="11"/>
      <c r="E14" s="4"/>
      <c r="F14" s="4"/>
      <c r="G14" s="4"/>
      <c r="H14" s="4"/>
      <c r="I14" s="4"/>
      <c r="J14" s="4"/>
      <c r="K14" s="11"/>
      <c r="L14" s="11"/>
      <c r="M14" s="11"/>
      <c r="N14" s="11"/>
      <c r="O14" s="5"/>
    </row>
    <row r="15" spans="1:15" ht="18.75" x14ac:dyDescent="0.25">
      <c r="A15" s="11"/>
      <c r="B15" s="13" t="s">
        <v>19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5"/>
    </row>
    <row r="16" spans="1:15" hidden="1" x14ac:dyDescent="0.2">
      <c r="A16" s="11"/>
      <c r="B16" s="11"/>
      <c r="C16" s="11"/>
      <c r="D16" s="14"/>
      <c r="E16" s="14"/>
      <c r="F16" s="14"/>
      <c r="G16" s="14"/>
      <c r="H16" s="14"/>
      <c r="I16" s="14"/>
      <c r="J16" s="14"/>
      <c r="K16" s="11"/>
      <c r="L16" s="11"/>
      <c r="M16" s="11"/>
      <c r="N16" s="11"/>
      <c r="O16" s="4"/>
    </row>
    <row r="17" spans="1:15" x14ac:dyDescent="0.25">
      <c r="A17" s="11"/>
      <c r="B17" s="11"/>
      <c r="C17" s="11"/>
      <c r="D17" s="11"/>
      <c r="E17" s="4"/>
      <c r="F17" s="4"/>
      <c r="G17" s="16"/>
      <c r="H17" s="4"/>
      <c r="I17" s="4"/>
      <c r="J17" s="4"/>
      <c r="K17" s="11"/>
      <c r="L17" s="11"/>
      <c r="M17" s="11"/>
      <c r="N17" s="11"/>
      <c r="O17" s="4"/>
    </row>
    <row r="18" spans="1:15" s="6" customFormat="1" ht="49.5" customHeight="1" x14ac:dyDescent="0.25">
      <c r="A18" s="17" t="s">
        <v>14</v>
      </c>
      <c r="B18" s="18"/>
      <c r="C18" s="19">
        <f>SUMIF(O21:O63,"&gt;0")</f>
        <v>773710.08323333319</v>
      </c>
      <c r="D18" s="18"/>
      <c r="E18" s="20" t="s">
        <v>51</v>
      </c>
      <c r="F18" s="20" t="s">
        <v>52</v>
      </c>
      <c r="G18" s="20" t="s">
        <v>53</v>
      </c>
      <c r="H18" s="21"/>
      <c r="I18" s="21"/>
      <c r="J18" s="22"/>
      <c r="K18" s="23"/>
      <c r="L18" s="23"/>
      <c r="M18" s="23"/>
      <c r="N18" s="23"/>
      <c r="O18" s="22"/>
    </row>
    <row r="19" spans="1:15" s="6" customFormat="1" ht="30" customHeight="1" x14ac:dyDescent="0.25">
      <c r="A19" s="24" t="s">
        <v>0</v>
      </c>
      <c r="B19" s="24" t="s">
        <v>1</v>
      </c>
      <c r="C19" s="24" t="s">
        <v>2</v>
      </c>
      <c r="D19" s="24"/>
      <c r="E19" s="22" t="s">
        <v>5</v>
      </c>
      <c r="F19" s="22" t="s">
        <v>7</v>
      </c>
      <c r="G19" s="22" t="s">
        <v>8</v>
      </c>
      <c r="H19" s="22" t="s">
        <v>22</v>
      </c>
      <c r="I19" s="22" t="s">
        <v>23</v>
      </c>
      <c r="J19" s="25" t="s">
        <v>15</v>
      </c>
      <c r="K19" s="24" t="s">
        <v>11</v>
      </c>
      <c r="L19" s="24" t="s">
        <v>12</v>
      </c>
      <c r="M19" s="24" t="s">
        <v>13</v>
      </c>
      <c r="N19" s="24" t="s">
        <v>9</v>
      </c>
      <c r="O19" s="26" t="s">
        <v>10</v>
      </c>
    </row>
    <row r="20" spans="1:15" s="6" customFormat="1" ht="30" x14ac:dyDescent="0.25">
      <c r="A20" s="24"/>
      <c r="B20" s="24"/>
      <c r="C20" s="23" t="s">
        <v>3</v>
      </c>
      <c r="D20" s="23" t="s">
        <v>4</v>
      </c>
      <c r="E20" s="22" t="s">
        <v>6</v>
      </c>
      <c r="F20" s="22" t="s">
        <v>6</v>
      </c>
      <c r="G20" s="22" t="s">
        <v>6</v>
      </c>
      <c r="H20" s="22" t="s">
        <v>6</v>
      </c>
      <c r="I20" s="22" t="s">
        <v>6</v>
      </c>
      <c r="J20" s="27"/>
      <c r="K20" s="24"/>
      <c r="L20" s="24"/>
      <c r="M20" s="24"/>
      <c r="N20" s="24"/>
      <c r="O20" s="26"/>
    </row>
    <row r="21" spans="1:15" s="6" customFormat="1" ht="34.5" customHeight="1" x14ac:dyDescent="0.25">
      <c r="A21" s="23">
        <v>1</v>
      </c>
      <c r="B21" s="23" t="s">
        <v>57</v>
      </c>
      <c r="C21" s="23" t="s">
        <v>24</v>
      </c>
      <c r="D21" s="23">
        <v>60</v>
      </c>
      <c r="E21" s="22">
        <v>47</v>
      </c>
      <c r="F21" s="22">
        <v>48.4</v>
      </c>
      <c r="G21" s="22">
        <v>46.29</v>
      </c>
      <c r="H21" s="22"/>
      <c r="I21" s="22"/>
      <c r="J21" s="22">
        <f>AVERAGE(E21:I21)</f>
        <v>47.23</v>
      </c>
      <c r="K21" s="23">
        <f t="shared" ref="K21:K27" si="0">COUNT(E21:I21)</f>
        <v>3</v>
      </c>
      <c r="L21" s="23">
        <f t="shared" ref="L21:L27" si="1">STDEV(E21:I21)</f>
        <v>1.0736386729249274</v>
      </c>
      <c r="M21" s="23">
        <f t="shared" ref="M21:M32" si="2">L21/J21*100</f>
        <v>2.2732133663453893</v>
      </c>
      <c r="N21" s="23" t="str">
        <f t="shared" ref="N21:N32" si="3">IF(M21&lt;33,"ОДНОРОДНЫЕ","НЕОДНОРОДНЫЕ")</f>
        <v>ОДНОРОДНЫЕ</v>
      </c>
      <c r="O21" s="22">
        <f>D21*J21</f>
        <v>2833.7999999999997</v>
      </c>
    </row>
    <row r="22" spans="1:15" s="6" customFormat="1" ht="54.75" customHeight="1" x14ac:dyDescent="0.25">
      <c r="A22" s="23">
        <v>2</v>
      </c>
      <c r="B22" s="23" t="s">
        <v>31</v>
      </c>
      <c r="C22" s="23" t="s">
        <v>24</v>
      </c>
      <c r="D22" s="23">
        <v>80</v>
      </c>
      <c r="E22" s="22">
        <v>48</v>
      </c>
      <c r="F22" s="22">
        <v>48.52</v>
      </c>
      <c r="G22" s="22">
        <v>46.78</v>
      </c>
      <c r="H22" s="22"/>
      <c r="I22" s="22"/>
      <c r="J22" s="22">
        <f t="shared" ref="J22:J69" si="4">AVERAGE(E22:I22)</f>
        <v>47.766666666666673</v>
      </c>
      <c r="K22" s="23">
        <f t="shared" si="0"/>
        <v>3</v>
      </c>
      <c r="L22" s="23">
        <f t="shared" si="1"/>
        <v>0.89315918700606478</v>
      </c>
      <c r="M22" s="23">
        <f t="shared" si="2"/>
        <v>1.8698377955465413</v>
      </c>
      <c r="N22" s="23" t="str">
        <f t="shared" si="3"/>
        <v>ОДНОРОДНЫЕ</v>
      </c>
      <c r="O22" s="22">
        <f t="shared" ref="O22:O63" si="5">D22*J22</f>
        <v>3821.3333333333339</v>
      </c>
    </row>
    <row r="23" spans="1:15" s="6" customFormat="1" ht="54" customHeight="1" x14ac:dyDescent="0.25">
      <c r="A23" s="23">
        <v>3</v>
      </c>
      <c r="B23" s="28" t="s">
        <v>32</v>
      </c>
      <c r="C23" s="23" t="s">
        <v>24</v>
      </c>
      <c r="D23" s="23">
        <v>250</v>
      </c>
      <c r="E23" s="22">
        <v>33</v>
      </c>
      <c r="F23" s="22">
        <v>35</v>
      </c>
      <c r="G23" s="22">
        <v>32.64</v>
      </c>
      <c r="H23" s="22"/>
      <c r="I23" s="22"/>
      <c r="J23" s="22">
        <f t="shared" si="4"/>
        <v>33.546666666666667</v>
      </c>
      <c r="K23" s="23">
        <f t="shared" si="0"/>
        <v>3</v>
      </c>
      <c r="L23" s="23">
        <f t="shared" si="1"/>
        <v>1.2714296415190787</v>
      </c>
      <c r="M23" s="23">
        <f t="shared" si="2"/>
        <v>3.7900327151800832</v>
      </c>
      <c r="N23" s="23" t="str">
        <f t="shared" si="3"/>
        <v>ОДНОРОДНЫЕ</v>
      </c>
      <c r="O23" s="22">
        <f t="shared" si="5"/>
        <v>8386.6666666666661</v>
      </c>
    </row>
    <row r="24" spans="1:15" s="6" customFormat="1" ht="54" customHeight="1" x14ac:dyDescent="0.25">
      <c r="A24" s="23">
        <v>4</v>
      </c>
      <c r="B24" s="15" t="s">
        <v>33</v>
      </c>
      <c r="C24" s="23" t="s">
        <v>24</v>
      </c>
      <c r="D24" s="23">
        <v>150</v>
      </c>
      <c r="E24" s="22">
        <v>34.520000000000003</v>
      </c>
      <c r="F24" s="22">
        <v>35</v>
      </c>
      <c r="G24" s="22">
        <v>32.64</v>
      </c>
      <c r="H24" s="22"/>
      <c r="I24" s="22"/>
      <c r="J24" s="22">
        <f t="shared" si="4"/>
        <v>34.053333333333335</v>
      </c>
      <c r="K24" s="23">
        <f t="shared" si="0"/>
        <v>3</v>
      </c>
      <c r="L24" s="23">
        <f t="shared" si="1"/>
        <v>1.2472903965529976</v>
      </c>
      <c r="M24" s="23">
        <f t="shared" si="2"/>
        <v>3.6627556672464685</v>
      </c>
      <c r="N24" s="23" t="str">
        <f t="shared" si="3"/>
        <v>ОДНОРОДНЫЕ</v>
      </c>
      <c r="O24" s="22">
        <f t="shared" si="5"/>
        <v>5108</v>
      </c>
    </row>
    <row r="25" spans="1:15" s="6" customFormat="1" ht="50.25" customHeight="1" x14ac:dyDescent="0.25">
      <c r="A25" s="23">
        <v>5</v>
      </c>
      <c r="B25" s="29" t="s">
        <v>34</v>
      </c>
      <c r="C25" s="23" t="s">
        <v>24</v>
      </c>
      <c r="D25" s="23">
        <v>20</v>
      </c>
      <c r="E25" s="22">
        <v>813.83</v>
      </c>
      <c r="F25" s="22">
        <v>814.32</v>
      </c>
      <c r="G25" s="22">
        <v>813.02</v>
      </c>
      <c r="H25" s="22"/>
      <c r="I25" s="22"/>
      <c r="J25" s="22">
        <f t="shared" si="4"/>
        <v>813.72333333333336</v>
      </c>
      <c r="K25" s="23">
        <f t="shared" si="0"/>
        <v>3</v>
      </c>
      <c r="L25" s="23">
        <f t="shared" si="1"/>
        <v>0.65653128892184598</v>
      </c>
      <c r="M25" s="23">
        <f t="shared" si="2"/>
        <v>8.0682372254514759E-2</v>
      </c>
      <c r="N25" s="23" t="str">
        <f t="shared" si="3"/>
        <v>ОДНОРОДНЫЕ</v>
      </c>
      <c r="O25" s="22">
        <f t="shared" si="5"/>
        <v>16274.466666666667</v>
      </c>
    </row>
    <row r="26" spans="1:15" s="6" customFormat="1" ht="43.5" customHeight="1" x14ac:dyDescent="0.25">
      <c r="A26" s="23">
        <v>6</v>
      </c>
      <c r="B26" s="23" t="s">
        <v>35</v>
      </c>
      <c r="C26" s="23" t="s">
        <v>24</v>
      </c>
      <c r="D26" s="23">
        <v>10</v>
      </c>
      <c r="E26" s="22">
        <v>490.49</v>
      </c>
      <c r="F26" s="22">
        <v>490.78</v>
      </c>
      <c r="G26" s="22">
        <v>490</v>
      </c>
      <c r="H26" s="22"/>
      <c r="I26" s="22"/>
      <c r="J26" s="22">
        <f t="shared" si="4"/>
        <v>490.42333333333335</v>
      </c>
      <c r="K26" s="23">
        <f t="shared" si="0"/>
        <v>3</v>
      </c>
      <c r="L26" s="23">
        <f t="shared" si="1"/>
        <v>0.39425034347901866</v>
      </c>
      <c r="M26" s="23">
        <f t="shared" si="2"/>
        <v>8.038980135781032E-2</v>
      </c>
      <c r="N26" s="23" t="str">
        <f t="shared" si="3"/>
        <v>ОДНОРОДНЫЕ</v>
      </c>
      <c r="O26" s="22">
        <f t="shared" si="5"/>
        <v>4904.2333333333336</v>
      </c>
    </row>
    <row r="27" spans="1:15" s="6" customFormat="1" ht="62.25" customHeight="1" x14ac:dyDescent="0.25">
      <c r="A27" s="23">
        <v>7</v>
      </c>
      <c r="B27" s="23" t="s">
        <v>36</v>
      </c>
      <c r="C27" s="23" t="s">
        <v>24</v>
      </c>
      <c r="D27" s="23">
        <v>3</v>
      </c>
      <c r="E27" s="22">
        <v>3699.7</v>
      </c>
      <c r="F27" s="22">
        <v>3701.92</v>
      </c>
      <c r="G27" s="22">
        <v>3696</v>
      </c>
      <c r="H27" s="22"/>
      <c r="I27" s="22"/>
      <c r="J27" s="22">
        <f t="shared" si="4"/>
        <v>3699.2066666666665</v>
      </c>
      <c r="K27" s="23">
        <f t="shared" si="0"/>
        <v>3</v>
      </c>
      <c r="L27" s="23">
        <f t="shared" si="1"/>
        <v>2.9906743944022796</v>
      </c>
      <c r="M27" s="23">
        <f t="shared" si="2"/>
        <v>8.0846372314125364E-2</v>
      </c>
      <c r="N27" s="23" t="str">
        <f t="shared" si="3"/>
        <v>ОДНОРОДНЫЕ</v>
      </c>
      <c r="O27" s="22">
        <f t="shared" si="5"/>
        <v>11097.619999999999</v>
      </c>
    </row>
    <row r="28" spans="1:15" s="6" customFormat="1" ht="57.75" customHeight="1" x14ac:dyDescent="0.25">
      <c r="A28" s="23">
        <v>8</v>
      </c>
      <c r="B28" s="23" t="s">
        <v>37</v>
      </c>
      <c r="C28" s="23" t="s">
        <v>24</v>
      </c>
      <c r="D28" s="23">
        <v>60</v>
      </c>
      <c r="E28" s="22">
        <v>88</v>
      </c>
      <c r="F28" s="22">
        <v>88.95</v>
      </c>
      <c r="G28" s="22">
        <v>87.23</v>
      </c>
      <c r="H28" s="22"/>
      <c r="I28" s="22"/>
      <c r="J28" s="22">
        <f t="shared" si="4"/>
        <v>88.06</v>
      </c>
      <c r="K28" s="23">
        <f t="shared" ref="K28:K37" si="6">COUNT(E28:I28)</f>
        <v>3</v>
      </c>
      <c r="L28" s="23">
        <f t="shared" ref="L28:L37" si="7">STDEV(E28:I28)</f>
        <v>0.86156833739408001</v>
      </c>
      <c r="M28" s="23">
        <f t="shared" si="2"/>
        <v>0.97838784623447639</v>
      </c>
      <c r="N28" s="23" t="str">
        <f t="shared" si="3"/>
        <v>ОДНОРОДНЫЕ</v>
      </c>
      <c r="O28" s="22">
        <f t="shared" si="5"/>
        <v>5283.6</v>
      </c>
    </row>
    <row r="29" spans="1:15" s="6" customFormat="1" ht="48" customHeight="1" x14ac:dyDescent="0.25">
      <c r="A29" s="23">
        <v>9</v>
      </c>
      <c r="B29" s="23" t="s">
        <v>38</v>
      </c>
      <c r="C29" s="23" t="s">
        <v>24</v>
      </c>
      <c r="D29" s="23">
        <v>450</v>
      </c>
      <c r="E29" s="30">
        <v>75</v>
      </c>
      <c r="F29" s="30">
        <v>75.05</v>
      </c>
      <c r="G29" s="22">
        <v>74.290000000000006</v>
      </c>
      <c r="H29" s="22"/>
      <c r="I29" s="22"/>
      <c r="J29" s="22">
        <f t="shared" si="4"/>
        <v>74.780000000000015</v>
      </c>
      <c r="K29" s="23">
        <f t="shared" si="6"/>
        <v>3</v>
      </c>
      <c r="L29" s="23">
        <f t="shared" si="7"/>
        <v>0.42508822613664116</v>
      </c>
      <c r="M29" s="23">
        <f t="shared" si="2"/>
        <v>0.56845176001155528</v>
      </c>
      <c r="N29" s="23" t="str">
        <f t="shared" si="3"/>
        <v>ОДНОРОДНЫЕ</v>
      </c>
      <c r="O29" s="22">
        <f t="shared" si="5"/>
        <v>33651.000000000007</v>
      </c>
    </row>
    <row r="30" spans="1:15" s="6" customFormat="1" ht="35.25" customHeight="1" x14ac:dyDescent="0.25">
      <c r="A30" s="31">
        <v>10</v>
      </c>
      <c r="B30" s="23" t="s">
        <v>60</v>
      </c>
      <c r="C30" s="32" t="s">
        <v>24</v>
      </c>
      <c r="D30" s="23">
        <v>40</v>
      </c>
      <c r="E30" s="22">
        <v>805.58</v>
      </c>
      <c r="F30" s="22">
        <v>806.06</v>
      </c>
      <c r="G30" s="22">
        <v>804.78</v>
      </c>
      <c r="H30" s="22"/>
      <c r="I30" s="22"/>
      <c r="J30" s="22">
        <f t="shared" si="4"/>
        <v>805.47333333333336</v>
      </c>
      <c r="K30" s="23">
        <f t="shared" si="6"/>
        <v>3</v>
      </c>
      <c r="L30" s="23">
        <f t="shared" si="7"/>
        <v>0.64663230149237405</v>
      </c>
      <c r="M30" s="23">
        <f t="shared" si="2"/>
        <v>8.0279790122458922E-2</v>
      </c>
      <c r="N30" s="23" t="str">
        <f t="shared" si="3"/>
        <v>ОДНОРОДНЫЕ</v>
      </c>
      <c r="O30" s="22">
        <f t="shared" si="5"/>
        <v>32218.933333333334</v>
      </c>
    </row>
    <row r="31" spans="1:15" s="6" customFormat="1" ht="39" customHeight="1" x14ac:dyDescent="0.25">
      <c r="A31" s="31">
        <v>11</v>
      </c>
      <c r="B31" s="28" t="s">
        <v>59</v>
      </c>
      <c r="C31" s="32" t="s">
        <v>24</v>
      </c>
      <c r="D31" s="23">
        <v>10</v>
      </c>
      <c r="E31" s="22">
        <v>2959.68</v>
      </c>
      <c r="F31" s="22">
        <v>2961.46</v>
      </c>
      <c r="G31" s="22">
        <v>2956.72</v>
      </c>
      <c r="H31" s="22"/>
      <c r="I31" s="22"/>
      <c r="J31" s="22">
        <f t="shared" si="4"/>
        <v>2959.2866666666664</v>
      </c>
      <c r="K31" s="23">
        <f t="shared" si="6"/>
        <v>3</v>
      </c>
      <c r="L31" s="23">
        <f t="shared" si="7"/>
        <v>2.3943544711119658</v>
      </c>
      <c r="M31" s="23">
        <f t="shared" si="2"/>
        <v>8.0909852299269169E-2</v>
      </c>
      <c r="N31" s="23" t="str">
        <f t="shared" si="3"/>
        <v>ОДНОРОДНЫЕ</v>
      </c>
      <c r="O31" s="22">
        <f t="shared" si="5"/>
        <v>29592.866666666665</v>
      </c>
    </row>
    <row r="32" spans="1:15" s="6" customFormat="1" ht="34.5" customHeight="1" x14ac:dyDescent="0.25">
      <c r="A32" s="23">
        <v>12</v>
      </c>
      <c r="B32" s="23" t="s">
        <v>58</v>
      </c>
      <c r="C32" s="23" t="s">
        <v>24</v>
      </c>
      <c r="D32" s="23">
        <v>7</v>
      </c>
      <c r="E32" s="22">
        <v>2696.9</v>
      </c>
      <c r="F32" s="22">
        <v>2698.52</v>
      </c>
      <c r="G32" s="22">
        <v>2694.21</v>
      </c>
      <c r="H32" s="22"/>
      <c r="I32" s="22"/>
      <c r="J32" s="22">
        <f t="shared" si="4"/>
        <v>2696.5433333333335</v>
      </c>
      <c r="K32" s="23">
        <f t="shared" si="6"/>
        <v>3</v>
      </c>
      <c r="L32" s="23">
        <f t="shared" si="7"/>
        <v>2.1770239625078189</v>
      </c>
      <c r="M32" s="23">
        <f t="shared" si="2"/>
        <v>8.0733876426035009E-2</v>
      </c>
      <c r="N32" s="23" t="str">
        <f t="shared" si="3"/>
        <v>ОДНОРОДНЫЕ</v>
      </c>
      <c r="O32" s="22">
        <f t="shared" si="5"/>
        <v>18875.803333333333</v>
      </c>
    </row>
    <row r="33" spans="1:15" s="7" customFormat="1" ht="35.25" customHeight="1" x14ac:dyDescent="0.25">
      <c r="A33" s="23">
        <v>13</v>
      </c>
      <c r="B33" s="15" t="s">
        <v>39</v>
      </c>
      <c r="C33" s="23" t="s">
        <v>24</v>
      </c>
      <c r="D33" s="23">
        <v>30</v>
      </c>
      <c r="E33" s="30">
        <v>1167.0999999999999</v>
      </c>
      <c r="F33" s="30">
        <v>1167.8</v>
      </c>
      <c r="G33" s="22">
        <v>1165.93</v>
      </c>
      <c r="H33" s="22"/>
      <c r="I33" s="22"/>
      <c r="J33" s="22">
        <f t="shared" si="4"/>
        <v>1166.9433333333334</v>
      </c>
      <c r="K33" s="23">
        <f t="shared" si="6"/>
        <v>3</v>
      </c>
      <c r="L33" s="23">
        <f t="shared" si="7"/>
        <v>0.94479274623232345</v>
      </c>
      <c r="M33" s="23">
        <f t="shared" ref="M33:M41" si="8">L33/J33*100</f>
        <v>8.0963035585760235E-2</v>
      </c>
      <c r="N33" s="23" t="str">
        <f t="shared" ref="N33:N69" si="9">IF(M33&lt;33,"ОДНОРОДНЫЕ","НЕОДНОРОДНЫЕ")</f>
        <v>ОДНОРОДНЫЕ</v>
      </c>
      <c r="O33" s="22">
        <f t="shared" si="5"/>
        <v>35008.300000000003</v>
      </c>
    </row>
    <row r="34" spans="1:15" s="7" customFormat="1" ht="30.75" customHeight="1" x14ac:dyDescent="0.25">
      <c r="A34" s="23">
        <v>14</v>
      </c>
      <c r="B34" s="23" t="s">
        <v>25</v>
      </c>
      <c r="C34" s="23" t="s">
        <v>24</v>
      </c>
      <c r="D34" s="23">
        <v>5</v>
      </c>
      <c r="E34" s="22">
        <v>1327.64</v>
      </c>
      <c r="F34" s="22">
        <v>1328.44</v>
      </c>
      <c r="G34" s="22">
        <v>1326.31</v>
      </c>
      <c r="H34" s="22"/>
      <c r="I34" s="22"/>
      <c r="J34" s="22">
        <f t="shared" si="4"/>
        <v>1327.4633333333334</v>
      </c>
      <c r="K34" s="23">
        <f t="shared" si="6"/>
        <v>3</v>
      </c>
      <c r="L34" s="23">
        <f t="shared" si="7"/>
        <v>1.0759337030381877</v>
      </c>
      <c r="M34" s="23">
        <f t="shared" si="8"/>
        <v>8.1051858535064691E-2</v>
      </c>
      <c r="N34" s="23" t="str">
        <f t="shared" si="9"/>
        <v>ОДНОРОДНЫЕ</v>
      </c>
      <c r="O34" s="22">
        <f t="shared" si="5"/>
        <v>6637.3166666666666</v>
      </c>
    </row>
    <row r="35" spans="1:15" s="7" customFormat="1" ht="49.5" customHeight="1" x14ac:dyDescent="0.25">
      <c r="A35" s="23">
        <v>15</v>
      </c>
      <c r="B35" s="23" t="s">
        <v>61</v>
      </c>
      <c r="C35" s="23" t="s">
        <v>24</v>
      </c>
      <c r="D35" s="23">
        <v>3</v>
      </c>
      <c r="E35" s="22">
        <v>3247.71</v>
      </c>
      <c r="F35" s="22">
        <v>3249.66</v>
      </c>
      <c r="G35" s="22">
        <v>3244.47</v>
      </c>
      <c r="H35" s="22"/>
      <c r="I35" s="22"/>
      <c r="J35" s="22">
        <f t="shared" si="4"/>
        <v>3247.28</v>
      </c>
      <c r="K35" s="23">
        <f t="shared" si="6"/>
        <v>3</v>
      </c>
      <c r="L35" s="23">
        <f t="shared" si="7"/>
        <v>2.6215834909459268</v>
      </c>
      <c r="M35" s="23">
        <f t="shared" si="8"/>
        <v>8.0731673614407334E-2</v>
      </c>
      <c r="N35" s="23" t="str">
        <f t="shared" si="9"/>
        <v>ОДНОРОДНЫЕ</v>
      </c>
      <c r="O35" s="22">
        <f t="shared" si="5"/>
        <v>9741.84</v>
      </c>
    </row>
    <row r="36" spans="1:15" s="10" customFormat="1" ht="62.25" customHeight="1" x14ac:dyDescent="0.25">
      <c r="A36" s="23">
        <v>16</v>
      </c>
      <c r="B36" s="23" t="s">
        <v>40</v>
      </c>
      <c r="C36" s="23" t="s">
        <v>24</v>
      </c>
      <c r="D36" s="23">
        <v>15</v>
      </c>
      <c r="E36" s="22">
        <v>522.41999999999996</v>
      </c>
      <c r="F36" s="22">
        <v>522.73</v>
      </c>
      <c r="G36" s="22">
        <v>521.9</v>
      </c>
      <c r="H36" s="22"/>
      <c r="I36" s="22"/>
      <c r="J36" s="22">
        <f t="shared" si="4"/>
        <v>522.35</v>
      </c>
      <c r="K36" s="23">
        <f t="shared" si="6"/>
        <v>3</v>
      </c>
      <c r="L36" s="23">
        <f t="shared" si="7"/>
        <v>0.41940433951023237</v>
      </c>
      <c r="M36" s="23">
        <f t="shared" si="8"/>
        <v>8.0291823396234779E-2</v>
      </c>
      <c r="N36" s="23" t="str">
        <f t="shared" si="9"/>
        <v>ОДНОРОДНЫЕ</v>
      </c>
      <c r="O36" s="22">
        <f t="shared" si="5"/>
        <v>7835.25</v>
      </c>
    </row>
    <row r="37" spans="1:15" ht="79.5" customHeight="1" x14ac:dyDescent="0.25">
      <c r="A37" s="23">
        <v>17</v>
      </c>
      <c r="B37" s="23" t="s">
        <v>27</v>
      </c>
      <c r="C37" s="23" t="s">
        <v>24</v>
      </c>
      <c r="D37" s="23">
        <v>10</v>
      </c>
      <c r="E37" s="22">
        <v>224.22</v>
      </c>
      <c r="F37" s="22">
        <v>226</v>
      </c>
      <c r="G37" s="22">
        <v>224</v>
      </c>
      <c r="H37" s="22"/>
      <c r="I37" s="22"/>
      <c r="J37" s="22">
        <f t="shared" si="4"/>
        <v>224.74</v>
      </c>
      <c r="K37" s="23">
        <f t="shared" si="6"/>
        <v>3</v>
      </c>
      <c r="L37" s="23">
        <f t="shared" si="7"/>
        <v>1.0967223896684157</v>
      </c>
      <c r="M37" s="23">
        <f t="shared" si="8"/>
        <v>0.48799607976702669</v>
      </c>
      <c r="N37" s="23" t="str">
        <f t="shared" si="9"/>
        <v>ОДНОРОДНЫЕ</v>
      </c>
      <c r="O37" s="22">
        <f t="shared" si="5"/>
        <v>2247.4</v>
      </c>
    </row>
    <row r="38" spans="1:15" ht="40.5" customHeight="1" x14ac:dyDescent="0.25">
      <c r="A38" s="31">
        <v>18</v>
      </c>
      <c r="B38" s="15" t="s">
        <v>28</v>
      </c>
      <c r="C38" s="32" t="s">
        <v>24</v>
      </c>
      <c r="D38" s="23">
        <v>100</v>
      </c>
      <c r="E38" s="30">
        <v>212</v>
      </c>
      <c r="F38" s="22">
        <v>213</v>
      </c>
      <c r="G38" s="22">
        <v>211.71</v>
      </c>
      <c r="H38" s="22"/>
      <c r="I38" s="22"/>
      <c r="J38" s="22">
        <f t="shared" si="4"/>
        <v>212.23666666666668</v>
      </c>
      <c r="K38" s="23">
        <f>COUNT(E38:I38)</f>
        <v>3</v>
      </c>
      <c r="L38" s="23">
        <f>STDEV(E38:I38)</f>
        <v>0.67678159943465455</v>
      </c>
      <c r="M38" s="23">
        <f t="shared" si="8"/>
        <v>0.31888062042436333</v>
      </c>
      <c r="N38" s="23" t="str">
        <f t="shared" si="9"/>
        <v>ОДНОРОДНЫЕ</v>
      </c>
      <c r="O38" s="22">
        <f t="shared" si="5"/>
        <v>21223.666666666668</v>
      </c>
    </row>
    <row r="39" spans="1:15" ht="34.5" customHeight="1" x14ac:dyDescent="0.25">
      <c r="A39" s="23">
        <v>19</v>
      </c>
      <c r="B39" s="15" t="s">
        <v>41</v>
      </c>
      <c r="C39" s="23" t="s">
        <v>24</v>
      </c>
      <c r="D39" s="23">
        <v>30</v>
      </c>
      <c r="E39" s="22">
        <v>562.08000000000004</v>
      </c>
      <c r="F39" s="22">
        <v>562.41999999999996</v>
      </c>
      <c r="G39" s="22">
        <v>561.52</v>
      </c>
      <c r="H39" s="22"/>
      <c r="I39" s="22"/>
      <c r="J39" s="22">
        <f t="shared" si="4"/>
        <v>562.00666666666666</v>
      </c>
      <c r="K39" s="23">
        <f>COUNT(E39:I39)</f>
        <v>3</v>
      </c>
      <c r="L39" s="23">
        <f>STDEV(E39:I39)</f>
        <v>0.45445938579077477</v>
      </c>
      <c r="M39" s="23">
        <f t="shared" si="8"/>
        <v>8.0863700156126525E-2</v>
      </c>
      <c r="N39" s="23" t="str">
        <f t="shared" si="9"/>
        <v>ОДНОРОДНЫЕ</v>
      </c>
      <c r="O39" s="22">
        <f t="shared" si="5"/>
        <v>16860.2</v>
      </c>
    </row>
    <row r="40" spans="1:15" ht="36" customHeight="1" x14ac:dyDescent="0.25">
      <c r="A40" s="23">
        <v>20</v>
      </c>
      <c r="B40" s="33" t="s">
        <v>42</v>
      </c>
      <c r="C40" s="23" t="s">
        <v>30</v>
      </c>
      <c r="D40" s="23">
        <v>90</v>
      </c>
      <c r="E40" s="22">
        <v>13.538600000000001</v>
      </c>
      <c r="F40" s="22">
        <v>13.5466</v>
      </c>
      <c r="G40" s="22">
        <v>13.52533</v>
      </c>
      <c r="H40" s="22"/>
      <c r="I40" s="22"/>
      <c r="J40" s="22">
        <f t="shared" si="4"/>
        <v>13.536843333333332</v>
      </c>
      <c r="K40" s="23">
        <f>COUNT(E40:I40)</f>
        <v>3</v>
      </c>
      <c r="L40" s="23">
        <f>STDEV(E40:I40)</f>
        <v>1.0743259902530918E-2</v>
      </c>
      <c r="M40" s="23">
        <f t="shared" si="8"/>
        <v>7.9363110276060814E-2</v>
      </c>
      <c r="N40" s="23" t="str">
        <f t="shared" si="9"/>
        <v>ОДНОРОДНЫЕ</v>
      </c>
      <c r="O40" s="22">
        <f t="shared" si="5"/>
        <v>1218.3158999999998</v>
      </c>
    </row>
    <row r="41" spans="1:15" ht="36" customHeight="1" x14ac:dyDescent="0.25">
      <c r="A41" s="23">
        <v>21</v>
      </c>
      <c r="B41" s="23" t="s">
        <v>62</v>
      </c>
      <c r="C41" s="23" t="s">
        <v>30</v>
      </c>
      <c r="D41" s="23">
        <v>6000</v>
      </c>
      <c r="E41" s="22">
        <v>0.93330000000000002</v>
      </c>
      <c r="F41" s="22">
        <v>0.97499999999999998</v>
      </c>
      <c r="G41" s="22">
        <v>0.92416600000000004</v>
      </c>
      <c r="H41" s="22"/>
      <c r="I41" s="22"/>
      <c r="J41" s="22">
        <f t="shared" si="4"/>
        <v>0.94415533333333335</v>
      </c>
      <c r="K41" s="23">
        <f>COUNT(E41:I41)</f>
        <v>3</v>
      </c>
      <c r="L41" s="23">
        <f>STDEV(E41:I41)</f>
        <v>2.7099863197686657E-2</v>
      </c>
      <c r="M41" s="23">
        <f t="shared" si="8"/>
        <v>2.8702759218666691</v>
      </c>
      <c r="N41" s="23" t="str">
        <f t="shared" si="9"/>
        <v>ОДНОРОДНЫЕ</v>
      </c>
      <c r="O41" s="22">
        <f t="shared" si="5"/>
        <v>5664.9319999999998</v>
      </c>
    </row>
    <row r="42" spans="1:15" ht="48.75" customHeight="1" x14ac:dyDescent="0.25">
      <c r="A42" s="23">
        <v>22</v>
      </c>
      <c r="B42" s="23" t="s">
        <v>54</v>
      </c>
      <c r="C42" s="23" t="s">
        <v>24</v>
      </c>
      <c r="D42" s="23">
        <v>140</v>
      </c>
      <c r="E42" s="22">
        <v>209.01</v>
      </c>
      <c r="F42" s="22">
        <v>210</v>
      </c>
      <c r="G42" s="22">
        <v>208.8</v>
      </c>
      <c r="H42" s="22"/>
      <c r="I42" s="22"/>
      <c r="J42" s="22">
        <f t="shared" si="4"/>
        <v>209.26999999999998</v>
      </c>
      <c r="K42" s="23">
        <f t="shared" ref="K42:K69" si="10">COUNT(E42:I42)</f>
        <v>3</v>
      </c>
      <c r="L42" s="23">
        <f t="shared" ref="L42:L69" si="11">STDEV(E42:I42)</f>
        <v>0.64085879880048224</v>
      </c>
      <c r="M42" s="23">
        <f t="shared" ref="M42:M69" si="12">L42/J42*100</f>
        <v>0.30623538911477149</v>
      </c>
      <c r="N42" s="23" t="str">
        <f t="shared" si="9"/>
        <v>ОДНОРОДНЫЕ</v>
      </c>
      <c r="O42" s="22">
        <f t="shared" si="5"/>
        <v>29297.799999999996</v>
      </c>
    </row>
    <row r="43" spans="1:15" ht="74.25" customHeight="1" x14ac:dyDescent="0.25">
      <c r="A43" s="23">
        <v>23</v>
      </c>
      <c r="B43" s="23" t="s">
        <v>29</v>
      </c>
      <c r="C43" s="23" t="s">
        <v>24</v>
      </c>
      <c r="D43" s="23">
        <v>10</v>
      </c>
      <c r="E43" s="22">
        <v>1753.7</v>
      </c>
      <c r="F43" s="22">
        <v>1754.75</v>
      </c>
      <c r="G43" s="22">
        <v>1751.95</v>
      </c>
      <c r="H43" s="22"/>
      <c r="I43" s="22"/>
      <c r="J43" s="22">
        <f t="shared" si="4"/>
        <v>1753.4666666666665</v>
      </c>
      <c r="K43" s="23">
        <f t="shared" si="10"/>
        <v>3</v>
      </c>
      <c r="L43" s="23">
        <f t="shared" si="11"/>
        <v>1.4145081595145625</v>
      </c>
      <c r="M43" s="23">
        <f t="shared" si="12"/>
        <v>8.0669235771874542E-2</v>
      </c>
      <c r="N43" s="23" t="str">
        <f t="shared" si="9"/>
        <v>ОДНОРОДНЫЕ</v>
      </c>
      <c r="O43" s="22">
        <f t="shared" si="5"/>
        <v>17534.666666666664</v>
      </c>
    </row>
    <row r="44" spans="1:15" ht="69" customHeight="1" x14ac:dyDescent="0.25">
      <c r="A44" s="23">
        <v>24</v>
      </c>
      <c r="B44" s="23" t="s">
        <v>43</v>
      </c>
      <c r="C44" s="23" t="s">
        <v>30</v>
      </c>
      <c r="D44" s="23">
        <v>120</v>
      </c>
      <c r="E44" s="30">
        <v>971.81</v>
      </c>
      <c r="F44" s="22">
        <v>972.39329999999995</v>
      </c>
      <c r="G44" s="22">
        <v>970.84</v>
      </c>
      <c r="H44" s="22"/>
      <c r="I44" s="22"/>
      <c r="J44" s="22">
        <f t="shared" si="4"/>
        <v>971.6810999999999</v>
      </c>
      <c r="K44" s="23">
        <f t="shared" si="10"/>
        <v>3</v>
      </c>
      <c r="L44" s="23">
        <f t="shared" si="11"/>
        <v>0.78463152498477473</v>
      </c>
      <c r="M44" s="23">
        <f t="shared" si="12"/>
        <v>8.0749900866114901E-2</v>
      </c>
      <c r="N44" s="23" t="str">
        <f t="shared" si="9"/>
        <v>ОДНОРОДНЫЕ</v>
      </c>
      <c r="O44" s="22">
        <f t="shared" si="5"/>
        <v>116601.73199999999</v>
      </c>
    </row>
    <row r="45" spans="1:15" ht="84" customHeight="1" x14ac:dyDescent="0.25">
      <c r="A45" s="23">
        <v>25</v>
      </c>
      <c r="B45" s="23" t="s">
        <v>44</v>
      </c>
      <c r="C45" s="23" t="s">
        <v>24</v>
      </c>
      <c r="D45" s="23">
        <v>25</v>
      </c>
      <c r="E45" s="22">
        <v>447.05</v>
      </c>
      <c r="F45" s="22">
        <v>447.32</v>
      </c>
      <c r="G45" s="22">
        <v>446.6</v>
      </c>
      <c r="H45" s="22"/>
      <c r="I45" s="22"/>
      <c r="J45" s="22">
        <f t="shared" si="4"/>
        <v>446.99</v>
      </c>
      <c r="K45" s="23">
        <f t="shared" si="10"/>
        <v>3</v>
      </c>
      <c r="L45" s="23">
        <f t="shared" si="11"/>
        <v>0.36373066958944988</v>
      </c>
      <c r="M45" s="23">
        <f t="shared" si="12"/>
        <v>8.137333488208906E-2</v>
      </c>
      <c r="N45" s="23" t="str">
        <f t="shared" si="9"/>
        <v>ОДНОРОДНЫЕ</v>
      </c>
      <c r="O45" s="22">
        <f t="shared" si="5"/>
        <v>11174.75</v>
      </c>
    </row>
    <row r="46" spans="1:15" ht="58.5" customHeight="1" x14ac:dyDescent="0.25">
      <c r="A46" s="23">
        <v>26</v>
      </c>
      <c r="B46" s="23" t="s">
        <v>45</v>
      </c>
      <c r="C46" s="23" t="s">
        <v>24</v>
      </c>
      <c r="D46" s="23">
        <v>5</v>
      </c>
      <c r="E46" s="30">
        <v>3294</v>
      </c>
      <c r="F46" s="22">
        <v>3295.98</v>
      </c>
      <c r="G46" s="22">
        <v>3292.48</v>
      </c>
      <c r="H46" s="22"/>
      <c r="I46" s="22"/>
      <c r="J46" s="22">
        <f t="shared" si="4"/>
        <v>3294.1533333333332</v>
      </c>
      <c r="K46" s="23">
        <f t="shared" si="10"/>
        <v>3</v>
      </c>
      <c r="L46" s="23">
        <f t="shared" si="11"/>
        <v>1.7550308639261407</v>
      </c>
      <c r="M46" s="23">
        <f t="shared" si="12"/>
        <v>5.3277145485824601E-2</v>
      </c>
      <c r="N46" s="23" t="str">
        <f t="shared" si="9"/>
        <v>ОДНОРОДНЫЕ</v>
      </c>
      <c r="O46" s="22">
        <f t="shared" si="5"/>
        <v>16470.766666666666</v>
      </c>
    </row>
    <row r="47" spans="1:15" ht="81" customHeight="1" x14ac:dyDescent="0.25">
      <c r="A47" s="23">
        <v>27</v>
      </c>
      <c r="B47" s="23" t="s">
        <v>46</v>
      </c>
      <c r="C47" s="23" t="s">
        <v>24</v>
      </c>
      <c r="D47" s="23">
        <v>3</v>
      </c>
      <c r="E47" s="22">
        <v>1001.62</v>
      </c>
      <c r="F47" s="22">
        <v>1002.22</v>
      </c>
      <c r="G47" s="22">
        <v>1000.62</v>
      </c>
      <c r="H47" s="22"/>
      <c r="I47" s="22"/>
      <c r="J47" s="22">
        <f t="shared" si="4"/>
        <v>1001.4866666666667</v>
      </c>
      <c r="K47" s="23">
        <f t="shared" si="10"/>
        <v>3</v>
      </c>
      <c r="L47" s="23">
        <f t="shared" si="11"/>
        <v>0.80829037686548633</v>
      </c>
      <c r="M47" s="23">
        <f t="shared" si="12"/>
        <v>8.0709050231870583E-2</v>
      </c>
      <c r="N47" s="23" t="str">
        <f t="shared" si="9"/>
        <v>ОДНОРОДНЫЕ</v>
      </c>
      <c r="O47" s="22">
        <f t="shared" si="5"/>
        <v>3004.46</v>
      </c>
    </row>
    <row r="48" spans="1:15" ht="46.5" customHeight="1" x14ac:dyDescent="0.25">
      <c r="A48" s="23">
        <v>28</v>
      </c>
      <c r="B48" s="15" t="s">
        <v>72</v>
      </c>
      <c r="C48" s="23" t="s">
        <v>24</v>
      </c>
      <c r="D48" s="23">
        <v>35</v>
      </c>
      <c r="E48" s="30">
        <v>2002.96</v>
      </c>
      <c r="F48" s="22">
        <v>2004.16</v>
      </c>
      <c r="G48" s="22">
        <v>2000.96</v>
      </c>
      <c r="H48" s="22"/>
      <c r="I48" s="22"/>
      <c r="J48" s="22">
        <f t="shared" si="4"/>
        <v>2002.6933333333334</v>
      </c>
      <c r="K48" s="23">
        <f t="shared" si="10"/>
        <v>3</v>
      </c>
      <c r="L48" s="23">
        <f t="shared" si="11"/>
        <v>1.6165807537309727</v>
      </c>
      <c r="M48" s="23">
        <f t="shared" si="12"/>
        <v>8.0720334303020558E-2</v>
      </c>
      <c r="N48" s="23" t="str">
        <f t="shared" si="9"/>
        <v>ОДНОРОДНЫЕ</v>
      </c>
      <c r="O48" s="22">
        <f t="shared" si="5"/>
        <v>70094.266666666663</v>
      </c>
    </row>
    <row r="49" spans="1:15" ht="15" hidden="1" customHeight="1" x14ac:dyDescent="0.25">
      <c r="A49" s="23"/>
      <c r="B49" s="23"/>
      <c r="C49" s="23" t="s">
        <v>24</v>
      </c>
      <c r="D49" s="23"/>
      <c r="E49" s="22"/>
      <c r="F49" s="22"/>
      <c r="G49" s="22"/>
      <c r="H49" s="22"/>
      <c r="I49" s="22"/>
      <c r="J49" s="22" t="e">
        <f t="shared" si="4"/>
        <v>#DIV/0!</v>
      </c>
      <c r="K49" s="23">
        <f t="shared" si="10"/>
        <v>0</v>
      </c>
      <c r="L49" s="23" t="e">
        <f t="shared" si="11"/>
        <v>#DIV/0!</v>
      </c>
      <c r="M49" s="23" t="e">
        <f t="shared" si="12"/>
        <v>#DIV/0!</v>
      </c>
      <c r="N49" s="23" t="e">
        <f t="shared" si="9"/>
        <v>#DIV/0!</v>
      </c>
      <c r="O49" s="22" t="e">
        <f t="shared" si="5"/>
        <v>#DIV/0!</v>
      </c>
    </row>
    <row r="50" spans="1:15" ht="15" hidden="1" customHeight="1" x14ac:dyDescent="0.25">
      <c r="A50" s="23"/>
      <c r="B50" s="23"/>
      <c r="C50" s="23" t="s">
        <v>24</v>
      </c>
      <c r="D50" s="23"/>
      <c r="E50" s="22"/>
      <c r="F50" s="22"/>
      <c r="G50" s="22"/>
      <c r="H50" s="22"/>
      <c r="I50" s="22"/>
      <c r="J50" s="22" t="e">
        <f t="shared" si="4"/>
        <v>#DIV/0!</v>
      </c>
      <c r="K50" s="23">
        <f t="shared" si="10"/>
        <v>0</v>
      </c>
      <c r="L50" s="23" t="e">
        <f t="shared" si="11"/>
        <v>#DIV/0!</v>
      </c>
      <c r="M50" s="23" t="e">
        <f t="shared" si="12"/>
        <v>#DIV/0!</v>
      </c>
      <c r="N50" s="23" t="e">
        <f t="shared" si="9"/>
        <v>#DIV/0!</v>
      </c>
      <c r="O50" s="22" t="e">
        <f t="shared" si="5"/>
        <v>#DIV/0!</v>
      </c>
    </row>
    <row r="51" spans="1:15" ht="15" hidden="1" customHeight="1" x14ac:dyDescent="0.25">
      <c r="A51" s="23"/>
      <c r="B51" s="23"/>
      <c r="C51" s="23" t="s">
        <v>24</v>
      </c>
      <c r="D51" s="23"/>
      <c r="E51" s="22"/>
      <c r="F51" s="22"/>
      <c r="G51" s="22"/>
      <c r="H51" s="22"/>
      <c r="I51" s="22"/>
      <c r="J51" s="22" t="e">
        <f t="shared" si="4"/>
        <v>#DIV/0!</v>
      </c>
      <c r="K51" s="23">
        <f t="shared" si="10"/>
        <v>0</v>
      </c>
      <c r="L51" s="23" t="e">
        <f t="shared" si="11"/>
        <v>#DIV/0!</v>
      </c>
      <c r="M51" s="23" t="e">
        <f t="shared" si="12"/>
        <v>#DIV/0!</v>
      </c>
      <c r="N51" s="23" t="e">
        <f t="shared" si="9"/>
        <v>#DIV/0!</v>
      </c>
      <c r="O51" s="22" t="e">
        <f t="shared" si="5"/>
        <v>#DIV/0!</v>
      </c>
    </row>
    <row r="52" spans="1:15" ht="15" hidden="1" customHeight="1" x14ac:dyDescent="0.25">
      <c r="A52" s="23"/>
      <c r="B52" s="23"/>
      <c r="C52" s="23" t="s">
        <v>24</v>
      </c>
      <c r="D52" s="23"/>
      <c r="E52" s="22"/>
      <c r="F52" s="22"/>
      <c r="G52" s="22"/>
      <c r="H52" s="22"/>
      <c r="I52" s="22"/>
      <c r="J52" s="22" t="e">
        <f t="shared" si="4"/>
        <v>#DIV/0!</v>
      </c>
      <c r="K52" s="23">
        <f t="shared" si="10"/>
        <v>0</v>
      </c>
      <c r="L52" s="23" t="e">
        <f t="shared" si="11"/>
        <v>#DIV/0!</v>
      </c>
      <c r="M52" s="23" t="e">
        <f t="shared" si="12"/>
        <v>#DIV/0!</v>
      </c>
      <c r="N52" s="23" t="e">
        <f t="shared" si="9"/>
        <v>#DIV/0!</v>
      </c>
      <c r="O52" s="22" t="e">
        <f t="shared" si="5"/>
        <v>#DIV/0!</v>
      </c>
    </row>
    <row r="53" spans="1:15" ht="15" hidden="1" customHeight="1" x14ac:dyDescent="0.25">
      <c r="A53" s="23"/>
      <c r="B53" s="23"/>
      <c r="C53" s="23" t="s">
        <v>24</v>
      </c>
      <c r="D53" s="23"/>
      <c r="E53" s="22"/>
      <c r="F53" s="22"/>
      <c r="G53" s="22"/>
      <c r="H53" s="22"/>
      <c r="I53" s="22"/>
      <c r="J53" s="22" t="e">
        <f t="shared" si="4"/>
        <v>#DIV/0!</v>
      </c>
      <c r="K53" s="23">
        <f t="shared" si="10"/>
        <v>0</v>
      </c>
      <c r="L53" s="23" t="e">
        <f t="shared" si="11"/>
        <v>#DIV/0!</v>
      </c>
      <c r="M53" s="23" t="e">
        <f t="shared" si="12"/>
        <v>#DIV/0!</v>
      </c>
      <c r="N53" s="23" t="e">
        <f t="shared" si="9"/>
        <v>#DIV/0!</v>
      </c>
      <c r="O53" s="22" t="e">
        <f t="shared" si="5"/>
        <v>#DIV/0!</v>
      </c>
    </row>
    <row r="54" spans="1:15" ht="64.5" customHeight="1" x14ac:dyDescent="0.25">
      <c r="A54" s="23">
        <v>29</v>
      </c>
      <c r="B54" s="23" t="s">
        <v>47</v>
      </c>
      <c r="C54" s="23" t="s">
        <v>24</v>
      </c>
      <c r="D54" s="23">
        <v>5</v>
      </c>
      <c r="E54" s="22">
        <v>3269</v>
      </c>
      <c r="F54" s="22">
        <v>3270.96</v>
      </c>
      <c r="G54" s="22">
        <v>3267.46</v>
      </c>
      <c r="H54" s="22"/>
      <c r="I54" s="22"/>
      <c r="J54" s="22">
        <f t="shared" si="4"/>
        <v>3269.14</v>
      </c>
      <c r="K54" s="23">
        <f t="shared" si="10"/>
        <v>3</v>
      </c>
      <c r="L54" s="23">
        <f t="shared" si="11"/>
        <v>1.7541949720598349</v>
      </c>
      <c r="M54" s="23">
        <f t="shared" si="12"/>
        <v>5.3659218389540825E-2</v>
      </c>
      <c r="N54" s="23" t="str">
        <f t="shared" si="9"/>
        <v>ОДНОРОДНЫЕ</v>
      </c>
      <c r="O54" s="22">
        <f t="shared" si="5"/>
        <v>16345.699999999999</v>
      </c>
    </row>
    <row r="55" spans="1:15" ht="66.75" customHeight="1" x14ac:dyDescent="0.25">
      <c r="A55" s="23">
        <v>30</v>
      </c>
      <c r="B55" s="23" t="s">
        <v>55</v>
      </c>
      <c r="C55" s="23" t="s">
        <v>24</v>
      </c>
      <c r="D55" s="23">
        <v>25</v>
      </c>
      <c r="E55" s="22">
        <v>2816.56</v>
      </c>
      <c r="F55" s="22">
        <v>2818.25</v>
      </c>
      <c r="G55" s="22">
        <v>2813.75</v>
      </c>
      <c r="H55" s="22"/>
      <c r="I55" s="22"/>
      <c r="J55" s="22">
        <f t="shared" si="4"/>
        <v>2816.1866666666665</v>
      </c>
      <c r="K55" s="23">
        <f t="shared" si="10"/>
        <v>3</v>
      </c>
      <c r="L55" s="23">
        <f t="shared" si="11"/>
        <v>2.2731109373132918</v>
      </c>
      <c r="M55" s="23">
        <f t="shared" si="12"/>
        <v>8.0715918593699698E-2</v>
      </c>
      <c r="N55" s="23" t="str">
        <f t="shared" si="9"/>
        <v>ОДНОРОДНЫЕ</v>
      </c>
      <c r="O55" s="22">
        <f t="shared" si="5"/>
        <v>70404.666666666657</v>
      </c>
    </row>
    <row r="56" spans="1:15" ht="69.75" customHeight="1" x14ac:dyDescent="0.25">
      <c r="A56" s="23">
        <v>31</v>
      </c>
      <c r="B56" s="23" t="s">
        <v>50</v>
      </c>
      <c r="C56" s="23" t="s">
        <v>30</v>
      </c>
      <c r="D56" s="23">
        <v>120</v>
      </c>
      <c r="E56" s="22">
        <v>425.2</v>
      </c>
      <c r="F56" s="22">
        <v>425.45600000000002</v>
      </c>
      <c r="G56" s="22">
        <v>425.03800000000001</v>
      </c>
      <c r="H56" s="22"/>
      <c r="I56" s="22"/>
      <c r="J56" s="22">
        <f t="shared" si="4"/>
        <v>425.23133333333334</v>
      </c>
      <c r="K56" s="23">
        <f t="shared" si="10"/>
        <v>3</v>
      </c>
      <c r="L56" s="23">
        <f t="shared" si="11"/>
        <v>0.2107542012234524</v>
      </c>
      <c r="M56" s="23">
        <f t="shared" si="12"/>
        <v>4.956224640629784E-2</v>
      </c>
      <c r="N56" s="23" t="str">
        <f t="shared" si="9"/>
        <v>ОДНОРОДНЫЕ</v>
      </c>
      <c r="O56" s="22">
        <f t="shared" si="5"/>
        <v>51027.76</v>
      </c>
    </row>
    <row r="57" spans="1:15" ht="51" customHeight="1" x14ac:dyDescent="0.25">
      <c r="A57" s="23">
        <v>32</v>
      </c>
      <c r="B57" s="23" t="s">
        <v>56</v>
      </c>
      <c r="C57" s="23" t="s">
        <v>24</v>
      </c>
      <c r="D57" s="23">
        <v>140</v>
      </c>
      <c r="E57" s="22">
        <v>204</v>
      </c>
      <c r="F57" s="22">
        <v>205</v>
      </c>
      <c r="G57" s="22">
        <v>203.04</v>
      </c>
      <c r="H57" s="22"/>
      <c r="I57" s="22"/>
      <c r="J57" s="22">
        <f t="shared" si="4"/>
        <v>204.01333333333332</v>
      </c>
      <c r="K57" s="23">
        <f t="shared" si="10"/>
        <v>3</v>
      </c>
      <c r="L57" s="23">
        <f t="shared" si="11"/>
        <v>0.98006802484998001</v>
      </c>
      <c r="M57" s="23">
        <f t="shared" si="12"/>
        <v>0.48039410406998567</v>
      </c>
      <c r="N57" s="23" t="str">
        <f t="shared" si="9"/>
        <v>ОДНОРОДНЫЕ</v>
      </c>
      <c r="O57" s="22">
        <f t="shared" si="5"/>
        <v>28561.866666666665</v>
      </c>
    </row>
    <row r="58" spans="1:15" ht="60" customHeight="1" x14ac:dyDescent="0.25">
      <c r="A58" s="23">
        <v>33</v>
      </c>
      <c r="B58" s="29" t="s">
        <v>26</v>
      </c>
      <c r="C58" s="23" t="s">
        <v>24</v>
      </c>
      <c r="D58" s="23">
        <v>15</v>
      </c>
      <c r="E58" s="22">
        <v>451.94</v>
      </c>
      <c r="F58" s="22">
        <v>452.21</v>
      </c>
      <c r="G58" s="22">
        <v>451.49</v>
      </c>
      <c r="H58" s="22"/>
      <c r="I58" s="22"/>
      <c r="J58" s="22">
        <f t="shared" si="4"/>
        <v>451.87999999999994</v>
      </c>
      <c r="K58" s="23">
        <f t="shared" si="10"/>
        <v>3</v>
      </c>
      <c r="L58" s="23">
        <f t="shared" si="11"/>
        <v>0.36373066958944988</v>
      </c>
      <c r="M58" s="23">
        <f t="shared" si="12"/>
        <v>8.0492756835763901E-2</v>
      </c>
      <c r="N58" s="23" t="str">
        <f t="shared" si="9"/>
        <v>ОДНОРОДНЫЕ</v>
      </c>
      <c r="O58" s="22">
        <f t="shared" si="5"/>
        <v>6778.1999999999989</v>
      </c>
    </row>
    <row r="59" spans="1:15" ht="34.5" customHeight="1" x14ac:dyDescent="0.25">
      <c r="A59" s="23">
        <v>34</v>
      </c>
      <c r="B59" s="29" t="s">
        <v>63</v>
      </c>
      <c r="C59" s="23" t="s">
        <v>24</v>
      </c>
      <c r="D59" s="23">
        <v>60</v>
      </c>
      <c r="E59" s="22">
        <v>91</v>
      </c>
      <c r="F59" s="22">
        <v>93</v>
      </c>
      <c r="G59" s="22">
        <v>90.13</v>
      </c>
      <c r="H59" s="22"/>
      <c r="I59" s="22"/>
      <c r="J59" s="22">
        <f t="shared" si="4"/>
        <v>91.376666666666665</v>
      </c>
      <c r="K59" s="23">
        <f t="shared" si="10"/>
        <v>3</v>
      </c>
      <c r="L59" s="23">
        <f t="shared" si="11"/>
        <v>1.4716090966467077</v>
      </c>
      <c r="M59" s="23">
        <f t="shared" si="12"/>
        <v>1.6104867361981992</v>
      </c>
      <c r="N59" s="23" t="str">
        <f t="shared" si="9"/>
        <v>ОДНОРОДНЫЕ</v>
      </c>
      <c r="O59" s="22">
        <f t="shared" si="5"/>
        <v>5482.6</v>
      </c>
    </row>
    <row r="60" spans="1:15" ht="36.75" customHeight="1" x14ac:dyDescent="0.25">
      <c r="A60" s="23">
        <v>35</v>
      </c>
      <c r="B60" s="29" t="s">
        <v>64</v>
      </c>
      <c r="C60" s="23" t="s">
        <v>24</v>
      </c>
      <c r="D60" s="23">
        <v>45</v>
      </c>
      <c r="E60" s="22">
        <v>179.27</v>
      </c>
      <c r="F60" s="22">
        <v>180.52</v>
      </c>
      <c r="G60" s="22">
        <v>179.09</v>
      </c>
      <c r="H60" s="22"/>
      <c r="I60" s="22"/>
      <c r="J60" s="22">
        <f t="shared" si="4"/>
        <v>179.62666666666667</v>
      </c>
      <c r="K60" s="23">
        <f t="shared" si="10"/>
        <v>3</v>
      </c>
      <c r="L60" s="23">
        <f t="shared" si="11"/>
        <v>0.77886669805130138</v>
      </c>
      <c r="M60" s="23">
        <f t="shared" si="12"/>
        <v>0.43360304597570964</v>
      </c>
      <c r="N60" s="23" t="str">
        <f t="shared" si="9"/>
        <v>ОДНОРОДНЫЕ</v>
      </c>
      <c r="O60" s="22">
        <f t="shared" si="5"/>
        <v>8083.2</v>
      </c>
    </row>
    <row r="61" spans="1:15" ht="36" customHeight="1" x14ac:dyDescent="0.25">
      <c r="A61" s="23">
        <v>36</v>
      </c>
      <c r="B61" s="29" t="s">
        <v>65</v>
      </c>
      <c r="C61" s="23" t="s">
        <v>24</v>
      </c>
      <c r="D61" s="23">
        <v>110</v>
      </c>
      <c r="E61" s="22">
        <v>172</v>
      </c>
      <c r="F61" s="22">
        <v>175</v>
      </c>
      <c r="G61" s="22">
        <v>171.39</v>
      </c>
      <c r="H61" s="22"/>
      <c r="I61" s="22"/>
      <c r="J61" s="22">
        <f t="shared" si="4"/>
        <v>172.79666666666665</v>
      </c>
      <c r="K61" s="23">
        <f t="shared" si="10"/>
        <v>3</v>
      </c>
      <c r="L61" s="23">
        <f t="shared" si="11"/>
        <v>1.9323646998776789</v>
      </c>
      <c r="M61" s="23">
        <f t="shared" si="12"/>
        <v>1.1182881806425735</v>
      </c>
      <c r="N61" s="23" t="str">
        <f t="shared" si="9"/>
        <v>ОДНОРОДНЫЕ</v>
      </c>
      <c r="O61" s="22">
        <f t="shared" si="5"/>
        <v>19007.633333333331</v>
      </c>
    </row>
    <row r="62" spans="1:15" ht="49.5" customHeight="1" x14ac:dyDescent="0.25">
      <c r="A62" s="23">
        <v>37</v>
      </c>
      <c r="B62" s="23" t="s">
        <v>48</v>
      </c>
      <c r="C62" s="23" t="s">
        <v>24</v>
      </c>
      <c r="D62" s="23">
        <v>1</v>
      </c>
      <c r="E62" s="22">
        <v>4677</v>
      </c>
      <c r="F62" s="22">
        <v>4679.8100000000004</v>
      </c>
      <c r="G62" s="22">
        <v>4676.7</v>
      </c>
      <c r="H62" s="22"/>
      <c r="I62" s="22"/>
      <c r="J62" s="22">
        <f t="shared" si="4"/>
        <v>4677.836666666667</v>
      </c>
      <c r="K62" s="23">
        <f t="shared" si="10"/>
        <v>3</v>
      </c>
      <c r="L62" s="23">
        <f t="shared" si="11"/>
        <v>1.7155271298741765</v>
      </c>
      <c r="M62" s="23">
        <f t="shared" si="12"/>
        <v>3.667351496256125E-2</v>
      </c>
      <c r="N62" s="23" t="str">
        <f t="shared" si="9"/>
        <v>ОДНОРОДНЫЕ</v>
      </c>
      <c r="O62" s="22">
        <f t="shared" si="5"/>
        <v>4677.836666666667</v>
      </c>
    </row>
    <row r="63" spans="1:15" ht="60.75" customHeight="1" x14ac:dyDescent="0.25">
      <c r="A63" s="23">
        <v>38</v>
      </c>
      <c r="B63" s="23" t="s">
        <v>49</v>
      </c>
      <c r="C63" s="23" t="s">
        <v>24</v>
      </c>
      <c r="D63" s="23">
        <v>10</v>
      </c>
      <c r="E63" s="22">
        <v>2067.94</v>
      </c>
      <c r="F63" s="22">
        <v>2069.1799999999998</v>
      </c>
      <c r="G63" s="22">
        <v>2065.87</v>
      </c>
      <c r="H63" s="22"/>
      <c r="I63" s="22"/>
      <c r="J63" s="22">
        <f t="shared" si="4"/>
        <v>2067.6633333333334</v>
      </c>
      <c r="K63" s="23">
        <f t="shared" si="10"/>
        <v>3</v>
      </c>
      <c r="L63" s="23">
        <f t="shared" si="11"/>
        <v>1.672253967952624</v>
      </c>
      <c r="M63" s="23">
        <f t="shared" si="12"/>
        <v>8.0876511228582859E-2</v>
      </c>
      <c r="N63" s="23" t="str">
        <f t="shared" si="9"/>
        <v>ОДНОРОДНЫЕ</v>
      </c>
      <c r="O63" s="22">
        <f t="shared" si="5"/>
        <v>20676.633333333335</v>
      </c>
    </row>
    <row r="64" spans="1:15" hidden="1" x14ac:dyDescent="0.25">
      <c r="A64" s="23"/>
      <c r="B64" s="30"/>
      <c r="C64" s="23" t="s">
        <v>24</v>
      </c>
      <c r="D64" s="23"/>
      <c r="E64" s="22"/>
      <c r="F64" s="22"/>
      <c r="G64" s="22"/>
      <c r="H64" s="22"/>
      <c r="I64" s="22"/>
      <c r="J64" s="22" t="e">
        <f t="shared" si="4"/>
        <v>#DIV/0!</v>
      </c>
      <c r="K64" s="23">
        <f t="shared" si="10"/>
        <v>0</v>
      </c>
      <c r="L64" s="23" t="e">
        <f t="shared" si="11"/>
        <v>#DIV/0!</v>
      </c>
      <c r="M64" s="23" t="e">
        <f t="shared" si="12"/>
        <v>#DIV/0!</v>
      </c>
      <c r="N64" s="23" t="e">
        <f t="shared" si="9"/>
        <v>#DIV/0!</v>
      </c>
      <c r="O64" s="22" t="e">
        <f t="shared" ref="O64:O69" si="13">D64*J64</f>
        <v>#DIV/0!</v>
      </c>
    </row>
    <row r="65" spans="1:15" ht="15" hidden="1" customHeight="1" x14ac:dyDescent="0.25">
      <c r="A65" s="23"/>
      <c r="B65" s="30"/>
      <c r="C65" s="23" t="s">
        <v>24</v>
      </c>
      <c r="D65" s="23"/>
      <c r="E65" s="22"/>
      <c r="F65" s="22"/>
      <c r="G65" s="22"/>
      <c r="H65" s="22"/>
      <c r="I65" s="22"/>
      <c r="J65" s="22" t="e">
        <f t="shared" si="4"/>
        <v>#DIV/0!</v>
      </c>
      <c r="K65" s="23">
        <f t="shared" si="10"/>
        <v>0</v>
      </c>
      <c r="L65" s="23" t="e">
        <f t="shared" si="11"/>
        <v>#DIV/0!</v>
      </c>
      <c r="M65" s="23" t="e">
        <f t="shared" si="12"/>
        <v>#DIV/0!</v>
      </c>
      <c r="N65" s="23" t="e">
        <f t="shared" si="9"/>
        <v>#DIV/0!</v>
      </c>
      <c r="O65" s="22" t="e">
        <f t="shared" si="13"/>
        <v>#DIV/0!</v>
      </c>
    </row>
    <row r="66" spans="1:15" ht="15" hidden="1" customHeight="1" x14ac:dyDescent="0.25">
      <c r="A66" s="23"/>
      <c r="B66" s="30"/>
      <c r="C66" s="23" t="s">
        <v>24</v>
      </c>
      <c r="D66" s="23"/>
      <c r="E66" s="22"/>
      <c r="F66" s="22"/>
      <c r="G66" s="22"/>
      <c r="H66" s="22"/>
      <c r="I66" s="22"/>
      <c r="J66" s="22" t="e">
        <f t="shared" si="4"/>
        <v>#DIV/0!</v>
      </c>
      <c r="K66" s="23">
        <f t="shared" si="10"/>
        <v>0</v>
      </c>
      <c r="L66" s="23" t="e">
        <f t="shared" si="11"/>
        <v>#DIV/0!</v>
      </c>
      <c r="M66" s="23" t="e">
        <f t="shared" si="12"/>
        <v>#DIV/0!</v>
      </c>
      <c r="N66" s="23" t="e">
        <f t="shared" si="9"/>
        <v>#DIV/0!</v>
      </c>
      <c r="O66" s="22" t="e">
        <f t="shared" si="13"/>
        <v>#DIV/0!</v>
      </c>
    </row>
    <row r="67" spans="1:15" hidden="1" x14ac:dyDescent="0.25">
      <c r="A67" s="23"/>
      <c r="B67" s="30"/>
      <c r="C67" s="23" t="s">
        <v>24</v>
      </c>
      <c r="D67" s="23"/>
      <c r="E67" s="22"/>
      <c r="F67" s="22"/>
      <c r="G67" s="22"/>
      <c r="H67" s="22"/>
      <c r="I67" s="22"/>
      <c r="J67" s="22" t="e">
        <f t="shared" si="4"/>
        <v>#DIV/0!</v>
      </c>
      <c r="K67" s="23">
        <f t="shared" si="10"/>
        <v>0</v>
      </c>
      <c r="L67" s="23" t="e">
        <f t="shared" si="11"/>
        <v>#DIV/0!</v>
      </c>
      <c r="M67" s="23" t="e">
        <f t="shared" si="12"/>
        <v>#DIV/0!</v>
      </c>
      <c r="N67" s="23" t="e">
        <f t="shared" si="9"/>
        <v>#DIV/0!</v>
      </c>
      <c r="O67" s="22" t="e">
        <f t="shared" si="13"/>
        <v>#DIV/0!</v>
      </c>
    </row>
    <row r="68" spans="1:15" hidden="1" x14ac:dyDescent="0.25">
      <c r="A68" s="23"/>
      <c r="B68" s="30"/>
      <c r="C68" s="23" t="s">
        <v>24</v>
      </c>
      <c r="D68" s="23"/>
      <c r="E68" s="22"/>
      <c r="F68" s="22"/>
      <c r="G68" s="22"/>
      <c r="H68" s="22"/>
      <c r="I68" s="22"/>
      <c r="J68" s="22" t="e">
        <f t="shared" si="4"/>
        <v>#DIV/0!</v>
      </c>
      <c r="K68" s="23">
        <f t="shared" si="10"/>
        <v>0</v>
      </c>
      <c r="L68" s="23" t="e">
        <f t="shared" si="11"/>
        <v>#DIV/0!</v>
      </c>
      <c r="M68" s="23" t="e">
        <f t="shared" si="12"/>
        <v>#DIV/0!</v>
      </c>
      <c r="N68" s="23" t="e">
        <f t="shared" si="9"/>
        <v>#DIV/0!</v>
      </c>
      <c r="O68" s="22" t="e">
        <f t="shared" si="13"/>
        <v>#DIV/0!</v>
      </c>
    </row>
    <row r="69" spans="1:15" hidden="1" x14ac:dyDescent="0.25">
      <c r="A69" s="23">
        <v>29</v>
      </c>
      <c r="B69" s="30"/>
      <c r="C69" s="23" t="s">
        <v>24</v>
      </c>
      <c r="D69" s="23"/>
      <c r="E69" s="22"/>
      <c r="F69" s="22"/>
      <c r="G69" s="22"/>
      <c r="H69" s="22"/>
      <c r="I69" s="22"/>
      <c r="J69" s="22" t="e">
        <f t="shared" si="4"/>
        <v>#DIV/0!</v>
      </c>
      <c r="K69" s="23">
        <f t="shared" si="10"/>
        <v>0</v>
      </c>
      <c r="L69" s="23" t="e">
        <f t="shared" si="11"/>
        <v>#DIV/0!</v>
      </c>
      <c r="M69" s="23" t="e">
        <f t="shared" si="12"/>
        <v>#DIV/0!</v>
      </c>
      <c r="N69" s="23" t="e">
        <f t="shared" si="9"/>
        <v>#DIV/0!</v>
      </c>
      <c r="O69" s="22" t="e">
        <f t="shared" si="13"/>
        <v>#DIV/0!</v>
      </c>
    </row>
    <row r="70" spans="1:15" hidden="1" x14ac:dyDescent="0.25">
      <c r="A70" s="11"/>
      <c r="B70" s="11"/>
      <c r="C70" s="11"/>
      <c r="D70" s="11"/>
      <c r="E70" s="4"/>
      <c r="F70" s="4"/>
      <c r="G70" s="4"/>
      <c r="H70" s="4"/>
      <c r="I70" s="4"/>
      <c r="J70" s="4"/>
      <c r="K70" s="11"/>
      <c r="L70" s="11"/>
      <c r="M70" s="11"/>
      <c r="N70" s="11"/>
      <c r="O70" s="4"/>
    </row>
    <row r="71" spans="1:15" x14ac:dyDescent="0.25">
      <c r="A71" s="11"/>
      <c r="B71" s="11"/>
      <c r="C71" s="11"/>
      <c r="D71" s="11"/>
      <c r="E71" s="4"/>
      <c r="F71" s="4"/>
      <c r="G71" s="4"/>
      <c r="H71" s="4"/>
      <c r="I71" s="4"/>
      <c r="J71" s="4"/>
      <c r="K71" s="11"/>
      <c r="L71" s="11"/>
      <c r="M71" s="11"/>
      <c r="N71" s="11"/>
      <c r="O71" s="4"/>
    </row>
    <row r="72" spans="1:15" ht="30" customHeight="1" x14ac:dyDescent="0.25">
      <c r="A72" s="35" t="s">
        <v>73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30.75" customHeight="1" x14ac:dyDescent="0.25">
      <c r="A73" s="36" t="s">
        <v>74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</row>
    <row r="74" spans="1:15" x14ac:dyDescent="0.25">
      <c r="A74" s="11"/>
      <c r="B74" s="11"/>
      <c r="C74" s="11"/>
      <c r="D74" s="11"/>
      <c r="E74" s="4"/>
      <c r="F74" s="4"/>
      <c r="G74" s="4"/>
      <c r="H74" s="4"/>
      <c r="I74" s="4"/>
      <c r="J74" s="4"/>
      <c r="K74" s="11"/>
      <c r="L74" s="11"/>
      <c r="M74" s="11"/>
      <c r="N74" s="11"/>
      <c r="O74" s="4"/>
    </row>
    <row r="75" spans="1:15" x14ac:dyDescent="0.25">
      <c r="A75" s="36" t="s">
        <v>75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</row>
    <row r="76" spans="1:15" x14ac:dyDescent="0.25">
      <c r="A76" s="11"/>
      <c r="B76" s="11"/>
      <c r="C76" s="11"/>
      <c r="D76" s="11"/>
      <c r="E76" s="4"/>
      <c r="F76" s="4"/>
      <c r="G76" s="4"/>
      <c r="H76" s="4"/>
      <c r="I76" s="4"/>
      <c r="J76" s="4"/>
      <c r="K76" s="11"/>
      <c r="L76" s="11"/>
      <c r="M76" s="11"/>
      <c r="N76" s="11"/>
      <c r="O76" s="4"/>
    </row>
    <row r="77" spans="1:15" x14ac:dyDescent="0.25">
      <c r="A77" s="11"/>
      <c r="B77" s="11"/>
      <c r="C77" s="11"/>
      <c r="D77" s="11"/>
      <c r="E77" s="4"/>
      <c r="F77" s="4"/>
      <c r="G77" s="4"/>
      <c r="H77" s="4"/>
      <c r="I77" s="4"/>
      <c r="J77" s="4"/>
      <c r="K77" s="11"/>
      <c r="L77" s="11"/>
      <c r="M77" s="11"/>
      <c r="N77" s="11"/>
      <c r="O77" s="4"/>
    </row>
    <row r="78" spans="1:15" x14ac:dyDescent="0.25">
      <c r="A78" s="11"/>
      <c r="B78" s="11"/>
      <c r="C78" s="11"/>
      <c r="D78" s="11"/>
      <c r="E78" s="4"/>
      <c r="F78" s="4"/>
      <c r="G78" s="4"/>
      <c r="H78" s="4"/>
      <c r="I78" s="4"/>
      <c r="J78" s="4"/>
      <c r="K78" s="11"/>
      <c r="L78" s="11"/>
      <c r="M78" s="11"/>
      <c r="N78" s="11"/>
      <c r="O78" s="4"/>
    </row>
  </sheetData>
  <mergeCells count="17">
    <mergeCell ref="A75:O75"/>
    <mergeCell ref="M19:M20"/>
    <mergeCell ref="D16:J16"/>
    <mergeCell ref="N19:N20"/>
    <mergeCell ref="C19:D19"/>
    <mergeCell ref="A72:O72"/>
    <mergeCell ref="A73:O73"/>
    <mergeCell ref="L13:M13"/>
    <mergeCell ref="B15:N15"/>
    <mergeCell ref="O19:O20"/>
    <mergeCell ref="A18:B18"/>
    <mergeCell ref="C18:D18"/>
    <mergeCell ref="A19:A20"/>
    <mergeCell ref="B19:B20"/>
    <mergeCell ref="J19:J20"/>
    <mergeCell ref="K19:K20"/>
    <mergeCell ref="L19:L20"/>
  </mergeCells>
  <conditionalFormatting sqref="N21:N69">
    <cfRule type="containsText" dxfId="11" priority="76" operator="containsText" text="НЕ">
      <formula>NOT(ISERROR(SEARCH("НЕ",N21)))</formula>
    </cfRule>
    <cfRule type="containsText" dxfId="10" priority="77" operator="containsText" text="ОДНОРОДНЫЕ">
      <formula>NOT(ISERROR(SEARCH("ОДНОРОДНЫЕ",N21)))</formula>
    </cfRule>
    <cfRule type="containsText" dxfId="9" priority="78" operator="containsText" text="НЕОДНОРОДНЫЕ">
      <formula>NOT(ISERROR(SEARCH("НЕОДНОРОДНЫЕ",N21)))</formula>
    </cfRule>
  </conditionalFormatting>
  <conditionalFormatting sqref="N21:N69">
    <cfRule type="containsText" dxfId="8" priority="73" operator="containsText" text="НЕОДНОРОДНЫЕ">
      <formula>NOT(ISERROR(SEARCH("НЕОДНОРОДНЫЕ",N21)))</formula>
    </cfRule>
    <cfRule type="containsText" dxfId="7" priority="74" operator="containsText" text="ОДНОРОДНЫЕ">
      <formula>NOT(ISERROR(SEARCH("ОДНОРОДНЫЕ",N21)))</formula>
    </cfRule>
    <cfRule type="containsText" dxfId="6" priority="75" operator="containsText" text="НЕОДНОРОДНЫЕ">
      <formula>NOT(ISERROR(SEARCH("НЕОДНОРОДНЫЕ",N21)))</formula>
    </cfRule>
  </conditionalFormatting>
  <conditionalFormatting sqref="N55:N69">
    <cfRule type="containsText" dxfId="5" priority="4" operator="containsText" text="НЕ">
      <formula>NOT(ISERROR(SEARCH("НЕ",N55)))</formula>
    </cfRule>
    <cfRule type="containsText" dxfId="4" priority="5" operator="containsText" text="ОДНОРОДНЫЕ">
      <formula>NOT(ISERROR(SEARCH("ОДНОРОДНЫЕ",N55)))</formula>
    </cfRule>
    <cfRule type="containsText" dxfId="3" priority="6" operator="containsText" text="НЕОДНОРОДНЫЕ">
      <formula>NOT(ISERROR(SEARCH("НЕОДНОРОДНЫЕ",N55)))</formula>
    </cfRule>
  </conditionalFormatting>
  <conditionalFormatting sqref="N55:N69">
    <cfRule type="containsText" dxfId="2" priority="1" operator="containsText" text="НЕОДНОРОДНЫЕ">
      <formula>NOT(ISERROR(SEARCH("НЕОДНОРОДНЫЕ",N55)))</formula>
    </cfRule>
    <cfRule type="containsText" dxfId="1" priority="2" operator="containsText" text="ОДНОРОДНЫЕ">
      <formula>NOT(ISERROR(SEARCH("ОДНОРОДНЫЕ",N55)))</formula>
    </cfRule>
    <cfRule type="containsText" dxfId="0" priority="3" operator="containsText" text="НЕОДНОРОДНЫЕ">
      <formula>NOT(ISERROR(SEARCH("НЕОДНОРОДНЫЕ",N55)))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2022-12-02T03:43:15Z</dcterms:modified>
</cp:coreProperties>
</file>