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тетради" sheetId="4" r:id="rId1"/>
  </sheets>
  <calcPr calcId="144525"/>
</workbook>
</file>

<file path=xl/calcChain.xml><?xml version="1.0" encoding="utf-8"?>
<calcChain xmlns="http://schemas.openxmlformats.org/spreadsheetml/2006/main">
  <c r="J27" i="4" l="1"/>
  <c r="O27" i="4" s="1"/>
  <c r="K27" i="4"/>
  <c r="L27" i="4"/>
  <c r="L18" i="4"/>
  <c r="L19" i="4"/>
  <c r="L20" i="4"/>
  <c r="L21" i="4"/>
  <c r="L22" i="4"/>
  <c r="L23" i="4"/>
  <c r="L24" i="4"/>
  <c r="L25" i="4"/>
  <c r="L26" i="4"/>
  <c r="K18" i="4"/>
  <c r="K19" i="4"/>
  <c r="K20" i="4"/>
  <c r="K21" i="4"/>
  <c r="K22" i="4"/>
  <c r="K23" i="4"/>
  <c r="K24" i="4"/>
  <c r="K25" i="4"/>
  <c r="K26" i="4"/>
  <c r="J18" i="4"/>
  <c r="O18" i="4" s="1"/>
  <c r="J19" i="4"/>
  <c r="J20" i="4"/>
  <c r="O20" i="4" s="1"/>
  <c r="J21" i="4"/>
  <c r="O21" i="4" s="1"/>
  <c r="J22" i="4"/>
  <c r="O22" i="4" s="1"/>
  <c r="J23" i="4"/>
  <c r="O23" i="4" s="1"/>
  <c r="J24" i="4"/>
  <c r="O24" i="4" s="1"/>
  <c r="J25" i="4"/>
  <c r="O25" i="4" s="1"/>
  <c r="J26" i="4"/>
  <c r="O26" i="4" s="1"/>
  <c r="M19" i="4" l="1"/>
  <c r="N19" i="4" s="1"/>
  <c r="M21" i="4"/>
  <c r="N21" i="4" s="1"/>
  <c r="M27" i="4"/>
  <c r="N27" i="4" s="1"/>
  <c r="M25" i="4"/>
  <c r="N25" i="4" s="1"/>
  <c r="M26" i="4"/>
  <c r="N26" i="4" s="1"/>
  <c r="M24" i="4"/>
  <c r="N24" i="4" s="1"/>
  <c r="M20" i="4"/>
  <c r="N20" i="4" s="1"/>
  <c r="M22" i="4"/>
  <c r="N22" i="4" s="1"/>
  <c r="M23" i="4"/>
  <c r="N23" i="4" s="1"/>
  <c r="O19" i="4"/>
  <c r="M18" i="4"/>
  <c r="N18" i="4" s="1"/>
  <c r="C15" i="4" l="1"/>
</calcChain>
</file>

<file path=xl/sharedStrings.xml><?xml version="1.0" encoding="utf-8"?>
<sst xmlns="http://schemas.openxmlformats.org/spreadsheetml/2006/main" count="55" uniqueCount="44">
  <si>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</si>
  <si>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</si>
  <si>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</si>
  <si>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</si>
  <si>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</si>
  <si>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</si>
  <si>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</si>
  <si>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</si>
  <si>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</si>
  <si>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</si>
  <si>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</si>
  <si>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</si>
  <si>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</si>
  <si>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</si>
  <si>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</si>
  <si>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</si>
  <si>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</si>
  <si>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</si>
  <si>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</si>
  <si>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</si>
  <si>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</si>
  <si>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</si>
  <si>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</si>
  <si>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</si>
  <si>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источник№5</t>
  </si>
  <si>
    <t>тетрадь 96 листов клетка, белая глянцевая бумага</t>
  </si>
  <si>
    <t>тетрадь 48 листов клетка, белая глянцевая бумага</t>
  </si>
  <si>
    <t>тетрадь 18 листов клетка, белая глянцевая бумага</t>
  </si>
  <si>
    <t>тетрадь 12 листов клетка, белая глянцевая бумага</t>
  </si>
  <si>
    <t>тетрадь 24 листов клетка, белая глянцевая бумага</t>
  </si>
  <si>
    <t>тетрадь А4 в мягкой обложке 96 листов</t>
  </si>
  <si>
    <t>в твердой обложке 96 листов</t>
  </si>
  <si>
    <t>в твердой обложке А4 120 листов</t>
  </si>
  <si>
    <t>канцлидер</t>
  </si>
  <si>
    <t>ИП Рычков</t>
  </si>
  <si>
    <t>ИП Цыримпелова</t>
  </si>
  <si>
    <t>шт.</t>
  </si>
  <si>
    <t>Приложение № 4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</si>
  <si>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</si>
  <si>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</si>
  <si>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№  075-22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</si>
  <si>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</si>
  <si>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291 053  (двести девяносто одна тысяча пятьдесят три) рубля 27 копеек.</t>
  </si>
  <si>
    <t>к Извещению о проведении закупки на поставку канцелярских товаров (тетрадей различного назначения)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</si>
</sst>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tabSelected="1" workbookViewId="0">
      <selection activeCell="P6" sqref="P6"/>
    </sheetView>
  </sheetViews>
  <sheetFormatPr defaultColWidth="9.140625" defaultRowHeight="12.75" x14ac:dyDescent="0.25"/>
  <cols>
    <col min="1" max="1" width="3" style="13" customWidth="1"/>
    <col min="2" max="2" width="27.28515625" style="13" customWidth="1"/>
    <col min="3" max="3" width="7" style="13" customWidth="1"/>
    <col min="4" max="4" width="5.85546875" style="13" customWidth="1"/>
    <col min="5" max="5" width="8.5703125" style="4" customWidth="1"/>
    <col min="6" max="6" width="8.28515625" style="4" customWidth="1"/>
    <col min="7" max="7" width="8.140625" style="4" customWidth="1"/>
    <col min="8" max="8" width="8.85546875" style="4" hidden="1" customWidth="1"/>
    <col min="9" max="9" width="7.7109375" style="4" hidden="1" customWidth="1"/>
    <col min="10" max="10" width="8" style="4" customWidth="1"/>
    <col min="11" max="11" width="4.42578125" style="13" customWidth="1"/>
    <col min="12" max="12" width="12" style="13" customWidth="1"/>
    <col min="13" max="13" width="10.28515625" style="13" customWidth="1"/>
    <col min="14" max="14" width="9.85546875" style="13" customWidth="1"/>
    <col min="15" max="15" width="11.140625" style="4" customWidth="1"/>
    <col min="16" max="16384" width="9.140625" style="6"/>
  </cols>
  <sheetData>
    <row r="1" spans="1:15" x14ac:dyDescent="0.2">
      <c r="O1" s="37" t="s">
        <v>37</v>
      </c>
    </row>
    <row r="2" spans="1:15" x14ac:dyDescent="0.2">
      <c r="O2" s="37" t="s">
        <v>43</v>
      </c>
    </row>
    <row r="3" spans="1:15" x14ac:dyDescent="0.2">
      <c r="O3" s="37" t="s">
        <v>38</v>
      </c>
    </row>
    <row r="4" spans="1:15" x14ac:dyDescent="0.2">
      <c r="O4" s="37" t="s">
        <v>39</v>
      </c>
    </row>
    <row r="5" spans="1:15" x14ac:dyDescent="0.2">
      <c r="O5" s="37" t="s">
        <v>40</v>
      </c>
    </row>
    <row r="7" spans="1:15" x14ac:dyDescent="0.2">
      <c r="O7" s="5" t="s">
        <v>16</v>
      </c>
    </row>
    <row r="8" spans="1:15" x14ac:dyDescent="0.2">
      <c r="O8" s="7" t="s">
        <v>21</v>
      </c>
    </row>
    <row r="9" spans="1:15" x14ac:dyDescent="0.2">
      <c r="O9" s="7" t="s">
        <v>17</v>
      </c>
    </row>
    <row r="11" spans="1:15" ht="28.9" customHeight="1" x14ac:dyDescent="0.25">
      <c r="L11" s="31" t="s">
        <v>20</v>
      </c>
      <c r="M11" s="31"/>
      <c r="O11" s="8" t="s">
        <v>18</v>
      </c>
    </row>
    <row r="12" spans="1:15" x14ac:dyDescent="0.25">
      <c r="O12" s="8"/>
    </row>
    <row r="13" spans="1:15" x14ac:dyDescent="0.25"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8"/>
    </row>
    <row r="15" spans="1:15" s="13" customFormat="1" ht="39" customHeight="1" x14ac:dyDescent="0.25">
      <c r="A15" s="25" t="s">
        <v>14</v>
      </c>
      <c r="B15" s="26"/>
      <c r="C15" s="29">
        <f>SUMIF(O18:O27,"&gt;0")</f>
        <v>291053.27333333332</v>
      </c>
      <c r="D15" s="30"/>
      <c r="E15" s="3" t="s">
        <v>34</v>
      </c>
      <c r="F15" s="3" t="s">
        <v>33</v>
      </c>
      <c r="G15" s="3" t="s">
        <v>35</v>
      </c>
      <c r="H15" s="3"/>
      <c r="I15" s="3"/>
      <c r="J15" s="12"/>
      <c r="K15" s="11"/>
      <c r="L15" s="11"/>
      <c r="M15" s="11"/>
      <c r="N15" s="11"/>
      <c r="O15" s="12"/>
    </row>
    <row r="16" spans="1:15" s="13" customFormat="1" ht="30" customHeight="1" x14ac:dyDescent="0.25">
      <c r="A16" s="23" t="s">
        <v>0</v>
      </c>
      <c r="B16" s="23" t="s">
        <v>1</v>
      </c>
      <c r="C16" s="23" t="s">
        <v>2</v>
      </c>
      <c r="D16" s="23"/>
      <c r="E16" s="12" t="s">
        <v>5</v>
      </c>
      <c r="F16" s="12" t="s">
        <v>7</v>
      </c>
      <c r="G16" s="16" t="s">
        <v>24</v>
      </c>
      <c r="H16" s="12" t="s">
        <v>8</v>
      </c>
      <c r="I16" s="12" t="s">
        <v>22</v>
      </c>
      <c r="J16" s="27" t="s">
        <v>15</v>
      </c>
      <c r="K16" s="23" t="s">
        <v>11</v>
      </c>
      <c r="L16" s="23" t="s">
        <v>12</v>
      </c>
      <c r="M16" s="23" t="s">
        <v>13</v>
      </c>
      <c r="N16" s="23" t="s">
        <v>9</v>
      </c>
      <c r="O16" s="24" t="s">
        <v>10</v>
      </c>
    </row>
    <row r="17" spans="1:15" s="13" customFormat="1" ht="25.5" x14ac:dyDescent="0.25">
      <c r="A17" s="23"/>
      <c r="B17" s="33"/>
      <c r="C17" s="17" t="s">
        <v>3</v>
      </c>
      <c r="D17" s="17" t="s">
        <v>4</v>
      </c>
      <c r="E17" s="12" t="s">
        <v>6</v>
      </c>
      <c r="F17" s="12" t="s">
        <v>6</v>
      </c>
      <c r="G17" s="16" t="s">
        <v>6</v>
      </c>
      <c r="H17" s="12" t="s">
        <v>6</v>
      </c>
      <c r="I17" s="12" t="s">
        <v>6</v>
      </c>
      <c r="J17" s="28"/>
      <c r="K17" s="23"/>
      <c r="L17" s="23"/>
      <c r="M17" s="23"/>
      <c r="N17" s="23"/>
      <c r="O17" s="24"/>
    </row>
    <row r="18" spans="1:15" s="13" customFormat="1" ht="25.5" customHeight="1" x14ac:dyDescent="0.25">
      <c r="A18" s="20">
        <v>1</v>
      </c>
      <c r="B18" s="34" t="s">
        <v>25</v>
      </c>
      <c r="C18" s="36" t="s">
        <v>36</v>
      </c>
      <c r="D18" s="36">
        <v>550</v>
      </c>
      <c r="E18" s="14">
        <v>75.59</v>
      </c>
      <c r="F18" s="12">
        <v>72.790000000000006</v>
      </c>
      <c r="G18" s="16">
        <v>56.4</v>
      </c>
      <c r="H18" s="12"/>
      <c r="I18" s="12"/>
      <c r="J18" s="12">
        <f t="shared" ref="J18:J28" si="0">AVERAGE(E18:I18)</f>
        <v>68.260000000000005</v>
      </c>
      <c r="K18" s="11">
        <f t="shared" ref="K18:K28" si="1">COUNT(E18:I18)</f>
        <v>3</v>
      </c>
      <c r="L18" s="11">
        <f t="shared" ref="L18:L28" si="2">STDEV(E18:I18)</f>
        <v>10.366035886490083</v>
      </c>
      <c r="M18" s="11">
        <f t="shared" ref="M18:M26" si="3">L18/J18*100</f>
        <v>15.186105898754882</v>
      </c>
      <c r="N18" s="11" t="str">
        <f t="shared" ref="N18:N26" si="4">IF(M18&lt;33,"ОДНОРОДНЫЕ","НЕОДНОРОДНЫЕ")</f>
        <v>ОДНОРОДНЫЕ</v>
      </c>
      <c r="O18" s="12">
        <f t="shared" ref="O18:O27" si="5">D18*J18</f>
        <v>37543</v>
      </c>
    </row>
    <row r="19" spans="1:15" s="13" customFormat="1" ht="25.5" customHeight="1" x14ac:dyDescent="0.25">
      <c r="A19" s="20">
        <v>2</v>
      </c>
      <c r="B19" s="34" t="s">
        <v>26</v>
      </c>
      <c r="C19" s="36" t="s">
        <v>36</v>
      </c>
      <c r="D19" s="36">
        <v>550</v>
      </c>
      <c r="E19" s="14">
        <v>42.53</v>
      </c>
      <c r="F19" s="12">
        <v>40.950000000000003</v>
      </c>
      <c r="G19" s="16">
        <v>31.5</v>
      </c>
      <c r="H19" s="12"/>
      <c r="I19" s="12"/>
      <c r="J19" s="12">
        <f t="shared" si="0"/>
        <v>38.326666666666668</v>
      </c>
      <c r="K19" s="11">
        <f t="shared" si="1"/>
        <v>3</v>
      </c>
      <c r="L19" s="11">
        <f t="shared" si="2"/>
        <v>5.9646151035363193</v>
      </c>
      <c r="M19" s="11">
        <f t="shared" si="3"/>
        <v>15.5625720217507</v>
      </c>
      <c r="N19" s="11" t="str">
        <f t="shared" si="4"/>
        <v>ОДНОРОДНЫЕ</v>
      </c>
      <c r="O19" s="12">
        <f t="shared" si="5"/>
        <v>21079.666666666668</v>
      </c>
    </row>
    <row r="20" spans="1:15" s="13" customFormat="1" ht="25.5" customHeight="1" x14ac:dyDescent="0.25">
      <c r="A20" s="20">
        <v>3</v>
      </c>
      <c r="B20" s="34" t="s">
        <v>27</v>
      </c>
      <c r="C20" s="36" t="s">
        <v>36</v>
      </c>
      <c r="D20" s="36">
        <v>280</v>
      </c>
      <c r="E20" s="14">
        <v>20.2</v>
      </c>
      <c r="F20" s="12">
        <v>19.45</v>
      </c>
      <c r="G20" s="16">
        <v>8.5</v>
      </c>
      <c r="H20" s="12"/>
      <c r="I20" s="12"/>
      <c r="J20" s="12">
        <f t="shared" si="0"/>
        <v>16.05</v>
      </c>
      <c r="K20" s="11">
        <f t="shared" si="1"/>
        <v>3</v>
      </c>
      <c r="L20" s="11">
        <f t="shared" si="2"/>
        <v>6.5492365967340076</v>
      </c>
      <c r="M20" s="11">
        <f t="shared" si="3"/>
        <v>40.805212440710328</v>
      </c>
      <c r="N20" s="11" t="str">
        <f t="shared" si="4"/>
        <v>НЕОДНОРОДНЫЕ</v>
      </c>
      <c r="O20" s="12">
        <f t="shared" si="5"/>
        <v>4494</v>
      </c>
    </row>
    <row r="21" spans="1:15" s="13" customFormat="1" ht="25.5" customHeight="1" x14ac:dyDescent="0.25">
      <c r="A21" s="20">
        <v>4</v>
      </c>
      <c r="B21" s="34" t="s">
        <v>28</v>
      </c>
      <c r="C21" s="36" t="s">
        <v>36</v>
      </c>
      <c r="D21" s="36">
        <v>280</v>
      </c>
      <c r="E21" s="14">
        <v>16.73</v>
      </c>
      <c r="F21" s="12">
        <v>16.11</v>
      </c>
      <c r="G21" s="16">
        <v>6.5</v>
      </c>
      <c r="H21" s="12"/>
      <c r="I21" s="12"/>
      <c r="J21" s="12">
        <f t="shared" si="0"/>
        <v>13.113333333333335</v>
      </c>
      <c r="K21" s="11">
        <f t="shared" si="1"/>
        <v>3</v>
      </c>
      <c r="L21" s="11">
        <f t="shared" si="2"/>
        <v>5.7356981557028677</v>
      </c>
      <c r="M21" s="11">
        <f t="shared" si="3"/>
        <v>43.739436876229284</v>
      </c>
      <c r="N21" s="11" t="str">
        <f t="shared" si="4"/>
        <v>НЕОДНОРОДНЫЕ</v>
      </c>
      <c r="O21" s="12">
        <f t="shared" si="5"/>
        <v>3671.733333333334</v>
      </c>
    </row>
    <row r="22" spans="1:15" s="13" customFormat="1" ht="25.5" customHeight="1" x14ac:dyDescent="0.25">
      <c r="A22" s="20">
        <v>5</v>
      </c>
      <c r="B22" s="35" t="s">
        <v>29</v>
      </c>
      <c r="C22" s="36" t="s">
        <v>36</v>
      </c>
      <c r="D22" s="36">
        <v>100</v>
      </c>
      <c r="E22" s="14">
        <v>23.99</v>
      </c>
      <c r="F22" s="12">
        <v>23.1</v>
      </c>
      <c r="G22" s="16">
        <v>22</v>
      </c>
      <c r="H22" s="12"/>
      <c r="I22" s="12"/>
      <c r="J22" s="12">
        <f t="shared" si="0"/>
        <v>23.03</v>
      </c>
      <c r="K22" s="11">
        <f t="shared" si="1"/>
        <v>3</v>
      </c>
      <c r="L22" s="11">
        <f t="shared" si="2"/>
        <v>0.99684502306025413</v>
      </c>
      <c r="M22" s="11">
        <f t="shared" si="3"/>
        <v>4.3284629746428749</v>
      </c>
      <c r="N22" s="11" t="str">
        <f t="shared" si="4"/>
        <v>ОДНОРОДНЫЕ</v>
      </c>
      <c r="O22" s="12">
        <f t="shared" si="5"/>
        <v>2303</v>
      </c>
    </row>
    <row r="23" spans="1:15" s="13" customFormat="1" ht="25.5" customHeight="1" x14ac:dyDescent="0.25">
      <c r="A23" s="20">
        <v>6</v>
      </c>
      <c r="B23" s="35" t="s">
        <v>30</v>
      </c>
      <c r="C23" s="36" t="s">
        <v>36</v>
      </c>
      <c r="D23" s="36">
        <v>244</v>
      </c>
      <c r="E23" s="14">
        <v>134.61000000000001</v>
      </c>
      <c r="F23" s="12">
        <v>129.62</v>
      </c>
      <c r="G23" s="16">
        <v>71</v>
      </c>
      <c r="H23" s="12"/>
      <c r="I23" s="12"/>
      <c r="J23" s="12">
        <f t="shared" si="0"/>
        <v>111.74333333333334</v>
      </c>
      <c r="K23" s="11">
        <f t="shared" si="1"/>
        <v>3</v>
      </c>
      <c r="L23" s="11">
        <f t="shared" si="2"/>
        <v>35.372862950761167</v>
      </c>
      <c r="M23" s="11">
        <f t="shared" si="3"/>
        <v>31.655457104758973</v>
      </c>
      <c r="N23" s="11" t="str">
        <f t="shared" si="4"/>
        <v>ОДНОРОДНЫЕ</v>
      </c>
      <c r="O23" s="12">
        <f t="shared" si="5"/>
        <v>27265.373333333337</v>
      </c>
    </row>
    <row r="24" spans="1:15" s="13" customFormat="1" ht="25.5" customHeight="1" x14ac:dyDescent="0.25">
      <c r="A24" s="20">
        <v>7</v>
      </c>
      <c r="B24" s="35" t="s">
        <v>31</v>
      </c>
      <c r="C24" s="36" t="s">
        <v>36</v>
      </c>
      <c r="D24" s="36">
        <v>450</v>
      </c>
      <c r="E24" s="14">
        <v>217.63</v>
      </c>
      <c r="F24" s="12">
        <v>209.57</v>
      </c>
      <c r="G24" s="16">
        <v>175.87</v>
      </c>
      <c r="H24" s="12"/>
      <c r="I24" s="12"/>
      <c r="J24" s="12">
        <f t="shared" si="0"/>
        <v>201.02333333333331</v>
      </c>
      <c r="K24" s="11">
        <f t="shared" si="1"/>
        <v>3</v>
      </c>
      <c r="L24" s="11">
        <f t="shared" si="2"/>
        <v>22.153070517048718</v>
      </c>
      <c r="M24" s="11">
        <f t="shared" si="3"/>
        <v>11.020148830342441</v>
      </c>
      <c r="N24" s="11" t="str">
        <f t="shared" si="4"/>
        <v>ОДНОРОДНЫЕ</v>
      </c>
      <c r="O24" s="12">
        <f t="shared" si="5"/>
        <v>90460.499999999985</v>
      </c>
    </row>
    <row r="25" spans="1:15" s="13" customFormat="1" ht="25.5" customHeight="1" x14ac:dyDescent="0.25">
      <c r="A25" s="20">
        <v>8</v>
      </c>
      <c r="B25" s="35" t="s">
        <v>32</v>
      </c>
      <c r="C25" s="36" t="s">
        <v>36</v>
      </c>
      <c r="D25" s="36">
        <v>300</v>
      </c>
      <c r="E25" s="14">
        <v>334.88</v>
      </c>
      <c r="F25" s="12">
        <v>322.48</v>
      </c>
      <c r="G25" s="16">
        <v>385</v>
      </c>
      <c r="H25" s="12"/>
      <c r="I25" s="12"/>
      <c r="J25" s="12">
        <f t="shared" si="0"/>
        <v>347.45333333333338</v>
      </c>
      <c r="K25" s="11">
        <f t="shared" si="1"/>
        <v>3</v>
      </c>
      <c r="L25" s="11">
        <f t="shared" si="2"/>
        <v>33.102177169082594</v>
      </c>
      <c r="M25" s="11">
        <f t="shared" si="3"/>
        <v>9.5270857963897093</v>
      </c>
      <c r="N25" s="11" t="str">
        <f t="shared" si="4"/>
        <v>ОДНОРОДНЫЕ</v>
      </c>
      <c r="O25" s="12">
        <f t="shared" si="5"/>
        <v>104236.00000000001</v>
      </c>
    </row>
    <row r="26" spans="1:15" s="13" customFormat="1" ht="25.5" hidden="1" customHeight="1" x14ac:dyDescent="0.2">
      <c r="A26" s="11">
        <v>26</v>
      </c>
      <c r="B26" s="21"/>
      <c r="C26" s="22"/>
      <c r="D26" s="19"/>
      <c r="E26" s="14"/>
      <c r="F26" s="12"/>
      <c r="G26" s="16"/>
      <c r="H26" s="12"/>
      <c r="I26" s="12"/>
      <c r="J26" s="12" t="e">
        <f t="shared" si="0"/>
        <v>#DIV/0!</v>
      </c>
      <c r="K26" s="11">
        <f t="shared" si="1"/>
        <v>0</v>
      </c>
      <c r="L26" s="11" t="e">
        <f t="shared" si="2"/>
        <v>#DIV/0!</v>
      </c>
      <c r="M26" s="11" t="e">
        <f t="shared" si="3"/>
        <v>#DIV/0!</v>
      </c>
      <c r="N26" s="11" t="e">
        <f t="shared" si="4"/>
        <v>#DIV/0!</v>
      </c>
      <c r="O26" s="12" t="e">
        <f t="shared" si="5"/>
        <v>#DIV/0!</v>
      </c>
    </row>
    <row r="27" spans="1:15" s="13" customFormat="1" ht="15" hidden="1" customHeight="1" x14ac:dyDescent="0.25">
      <c r="A27" s="11"/>
      <c r="B27" s="15"/>
      <c r="C27" s="18"/>
      <c r="D27" s="19"/>
      <c r="E27" s="2"/>
      <c r="F27" s="1"/>
      <c r="G27" s="1"/>
      <c r="H27" s="1"/>
      <c r="I27" s="1"/>
      <c r="J27" s="12" t="e">
        <f t="shared" si="0"/>
        <v>#DIV/0!</v>
      </c>
      <c r="K27" s="11">
        <f t="shared" si="1"/>
        <v>0</v>
      </c>
      <c r="L27" s="11" t="e">
        <f t="shared" si="2"/>
        <v>#DIV/0!</v>
      </c>
      <c r="M27" s="11" t="e">
        <f t="shared" ref="M27:M28" si="6">L27/J27*100</f>
        <v>#DIV/0!</v>
      </c>
      <c r="N27" s="11" t="e">
        <f t="shared" ref="N27" si="7">IF(M27&lt;33,"ОДНОРОДНЫЕ","НЕОДНОРОДНЫЕ")</f>
        <v>#DIV/0!</v>
      </c>
      <c r="O27" s="12" t="e">
        <f t="shared" si="5"/>
        <v>#DIV/0!</v>
      </c>
    </row>
    <row r="28" spans="1:15" x14ac:dyDescent="0.25">
      <c r="E28" s="10"/>
      <c r="F28" s="10"/>
      <c r="G28" s="10"/>
      <c r="H28" s="10"/>
      <c r="I28" s="10"/>
    </row>
    <row r="29" spans="1:15" s="9" customFormat="1" ht="12.75" customHeight="1" x14ac:dyDescent="0.25">
      <c r="A29" s="38" t="s">
        <v>41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12.7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x14ac:dyDescent="0.25">
      <c r="A31" s="38" t="s">
        <v>23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1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4" spans="1:15" x14ac:dyDescent="0.25">
      <c r="A34" s="39" t="s">
        <v>42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</sheetData>
  <mergeCells count="16">
    <mergeCell ref="A34:O34"/>
    <mergeCell ref="M16:M17"/>
    <mergeCell ref="N16:N17"/>
    <mergeCell ref="O16:O17"/>
    <mergeCell ref="A29:O30"/>
    <mergeCell ref="A31:O32"/>
    <mergeCell ref="L11:M11"/>
    <mergeCell ref="B13:N13"/>
    <mergeCell ref="A15:B15"/>
    <mergeCell ref="C15:D15"/>
    <mergeCell ref="A16:A17"/>
    <mergeCell ref="B16:B17"/>
    <mergeCell ref="C16:D16"/>
    <mergeCell ref="J16:J17"/>
    <mergeCell ref="K16:K17"/>
    <mergeCell ref="L16:L17"/>
  </mergeCells>
  <conditionalFormatting sqref="N18:N27">
    <cfRule type="containsText" dxfId="5" priority="10" operator="containsText" text="НЕ">
      <formula>NOT(ISERROR(SEARCH("НЕ",N18)))</formula>
    </cfRule>
    <cfRule type="containsText" dxfId="4" priority="11" operator="containsText" text="ОДНОРОДНЫЕ">
      <formula>NOT(ISERROR(SEARCH("ОДНОРОДНЫЕ",N18)))</formula>
    </cfRule>
    <cfRule type="containsText" dxfId="3" priority="12" operator="containsText" text="НЕОДНОРОДНЫЕ">
      <formula>NOT(ISERROR(SEARCH("НЕОДНОРОДНЫЕ",N18)))</formula>
    </cfRule>
  </conditionalFormatting>
  <conditionalFormatting sqref="N18:N27">
    <cfRule type="containsText" dxfId="2" priority="7" operator="containsText" text="НЕОДНОРОДНЫЕ">
      <formula>NOT(ISERROR(SEARCH("НЕОДНОРОДНЫЕ",N18)))</formula>
    </cfRule>
    <cfRule type="containsText" dxfId="1" priority="8" operator="containsText" text="ОДНОРОДНЫЕ">
      <formula>NOT(ISERROR(SEARCH("ОДНОРОДНЫЕ",N18)))</formula>
    </cfRule>
    <cfRule type="containsText" dxfId="0" priority="9" operator="containsText" text="НЕОДНОРОДНЫЕ">
      <formula>NOT(ISERROR(SEARCH("НЕОДНОРОДНЫЕ",N18)))</formula>
    </cfRule>
  </conditionalFormatting>
  <pageMargins left="0.17" right="0.18" top="0.17" bottom="0.1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тетради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2022-04-22T02:59:37Z</dcterms:modified>
</cp:coreProperties>
</file>