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1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1" i="1" l="1"/>
  <c r="L20" i="1" l="1"/>
  <c r="K20" i="1"/>
  <c r="J20" i="1"/>
  <c r="L22" i="1"/>
  <c r="J22" i="1"/>
  <c r="O22" i="1" s="1"/>
  <c r="K22" i="1"/>
  <c r="M22" i="1" l="1"/>
  <c r="M20" i="1"/>
  <c r="N20" i="1" s="1"/>
  <c r="O20" i="1"/>
  <c r="N22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<sst xmlns="http://schemas.openxmlformats.org/spreadsheetml/2006/main" count="42" uniqueCount="38">
  <si>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</si>
  <si>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</si>
  <si>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</si>
  <si>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</si>
  <si>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</si>
  <si>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</si>
  <si>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</si>
  <si>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</si>
  <si>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</si>
  <si>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</si>
  <si>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</si>
  <si>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</si>
  <si>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</si>
  <si>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</si>
  <si>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</si>
  <si>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</si>
  <si>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</si>
  <si>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</si>
  <si>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</si>
  <si>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</si>
  <si>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</si>
  <si>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</si>
  <si>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</si>
  <si>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</si>
  <si>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</si>
  <si>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</si>
  <si>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</si>
  <si>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</si>
  <si>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</si>
  <si>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</si>
  <si>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тест полосок для определения уровня глюкозы в крови  путем запроса котировок</t>
  </si>
  <si>
    <t>№158-22</t>
  </si>
  <si>
    <t>Тест-полоски для количественного определения уровня глюкозы в крови</t>
  </si>
  <si>
    <t>уп</t>
  </si>
  <si>
    <t>КП вх. б/н от 11.08.2022</t>
  </si>
  <si>
    <t>КП вх.028/08 от 11.08.2022</t>
  </si>
  <si>
    <t>КП вх. б/н от 10.08.2022</t>
  </si>
  <si>
    <t>Начальная (максимальная) цена договора устанавливается в размере 52 500 руб. (пятьдесят две тысячи пятьсот рублей 00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</si>
</sst>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F32" sqref="F32"/>
    </sheetView>
  </sheetViews>
  <sheetFormatPr defaultRowHeight="15" x14ac:dyDescent="0.25"/>
  <cols>
    <col min="1" max="1" width="9.140625" style="10"/>
    <col min="2" max="2" width="27.28515625" style="10" customWidth="1"/>
    <col min="3" max="4" width="9.140625" style="10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4.28515625" style="10" customWidth="1"/>
    <col min="15" max="15" width="13.28515625" style="1" customWidth="1"/>
    <col min="16" max="16384" width="9.140625" style="8"/>
  </cols>
  <sheetData>
    <row r="1" spans="2:15" x14ac:dyDescent="0.25">
      <c r="O1" s="9" t="s">
        <v>26</v>
      </c>
    </row>
    <row r="2" spans="2:15" ht="14.45" customHeight="1" x14ac:dyDescent="0.25">
      <c r="O2" s="9" t="s">
        <v>27</v>
      </c>
    </row>
    <row r="3" spans="2:15" ht="14.45" customHeight="1" x14ac:dyDescent="0.25">
      <c r="O3" s="9" t="s">
        <v>30</v>
      </c>
    </row>
    <row r="4" spans="2:15" x14ac:dyDescent="0.25">
      <c r="O4" s="9" t="s">
        <v>28</v>
      </c>
    </row>
    <row r="5" spans="2:15" ht="14.45" customHeight="1" x14ac:dyDescent="0.25">
      <c r="O5" s="9" t="s">
        <v>29</v>
      </c>
    </row>
    <row r="6" spans="2:15" ht="14.45" customHeight="1" x14ac:dyDescent="0.25">
      <c r="O6" s="9" t="s">
        <v>31</v>
      </c>
    </row>
    <row r="8" spans="2:15" x14ac:dyDescent="0.25">
      <c r="O8" s="3" t="s">
        <v>15</v>
      </c>
    </row>
    <row r="9" spans="2:15" x14ac:dyDescent="0.25">
      <c r="O9" s="4" t="s">
        <v>20</v>
      </c>
    </row>
    <row r="10" spans="2:15" x14ac:dyDescent="0.25">
      <c r="O10" s="4" t="s">
        <v>16</v>
      </c>
    </row>
    <row r="12" spans="2:15" ht="28.9" customHeight="1" x14ac:dyDescent="0.25">
      <c r="L12" s="20" t="s">
        <v>19</v>
      </c>
      <c r="M12" s="20"/>
      <c r="O12" s="1" t="s">
        <v>17</v>
      </c>
    </row>
    <row r="13" spans="2:15" ht="18.75" x14ac:dyDescent="0.25">
      <c r="O13" s="2"/>
    </row>
    <row r="14" spans="2:15" ht="18.75" x14ac:dyDescent="0.25">
      <c r="B14" s="20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"/>
    </row>
    <row r="15" spans="2:15" hidden="1" x14ac:dyDescent="0.25"/>
    <row r="17" spans="1:15" s="10" customFormat="1" ht="45.6" customHeight="1" x14ac:dyDescent="0.25">
      <c r="A17" s="23"/>
      <c r="B17" s="24"/>
      <c r="C17" s="25"/>
      <c r="D17" s="24"/>
      <c r="E17" s="7" t="s">
        <v>34</v>
      </c>
      <c r="F17" s="7" t="s">
        <v>35</v>
      </c>
      <c r="G17" s="16" t="s">
        <v>36</v>
      </c>
      <c r="H17" s="15"/>
      <c r="I17" s="7"/>
      <c r="J17" s="7"/>
      <c r="K17" s="6"/>
      <c r="L17" s="6"/>
      <c r="M17" s="6"/>
      <c r="N17" s="6"/>
      <c r="O17" s="7"/>
    </row>
    <row r="18" spans="1:15" s="10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7" t="s">
        <v>5</v>
      </c>
      <c r="F18" s="7" t="s">
        <v>7</v>
      </c>
      <c r="G18" s="7" t="s">
        <v>8</v>
      </c>
      <c r="H18" s="7" t="s">
        <v>21</v>
      </c>
      <c r="I18" s="7" t="s">
        <v>22</v>
      </c>
      <c r="J18" s="26" t="s">
        <v>14</v>
      </c>
      <c r="K18" s="28" t="s">
        <v>11</v>
      </c>
      <c r="L18" s="28" t="s">
        <v>12</v>
      </c>
      <c r="M18" s="28" t="s">
        <v>13</v>
      </c>
      <c r="N18" s="28" t="s">
        <v>9</v>
      </c>
      <c r="O18" s="22" t="s">
        <v>10</v>
      </c>
    </row>
    <row r="19" spans="1:15" s="10" customFormat="1" ht="30" x14ac:dyDescent="0.25">
      <c r="A19" s="28"/>
      <c r="B19" s="29"/>
      <c r="C19" s="17" t="s">
        <v>3</v>
      </c>
      <c r="D19" s="17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27"/>
      <c r="K19" s="28"/>
      <c r="L19" s="28"/>
      <c r="M19" s="28"/>
      <c r="N19" s="28"/>
      <c r="O19" s="22"/>
    </row>
    <row r="20" spans="1:15" s="10" customFormat="1" ht="42" customHeight="1" x14ac:dyDescent="0.25">
      <c r="A20" s="6">
        <v>1</v>
      </c>
      <c r="B20" s="11" t="s">
        <v>32</v>
      </c>
      <c r="C20" s="13" t="s">
        <v>33</v>
      </c>
      <c r="D20" s="14">
        <v>70</v>
      </c>
      <c r="E20" s="7">
        <v>755</v>
      </c>
      <c r="F20" s="7">
        <v>745</v>
      </c>
      <c r="G20" s="7">
        <v>750</v>
      </c>
      <c r="H20" s="7"/>
      <c r="I20" s="7"/>
      <c r="J20" s="7">
        <f t="shared" ref="J20" si="0">AVERAGE(E20:I20)</f>
        <v>750</v>
      </c>
      <c r="K20" s="6">
        <f t="shared" ref="K20" si="1">COUNT(E20:I20)</f>
        <v>3</v>
      </c>
      <c r="L20" s="6">
        <f t="shared" ref="L20" si="2">STDEV(E20:I20)</f>
        <v>5</v>
      </c>
      <c r="M20" s="6">
        <f t="shared" ref="M20" si="3">L20/J20*100</f>
        <v>0.66666666666666674</v>
      </c>
      <c r="N20" s="6" t="str">
        <f t="shared" ref="N20" si="4">IF(M20&lt;33,"ОДНОРОДНЫЕ","НЕОДНОРОДНЫЕ")</f>
        <v>ОДНОРОДНЫЕ</v>
      </c>
      <c r="O20" s="7">
        <f t="shared" ref="O20" si="5">D20*J20</f>
        <v>52500</v>
      </c>
    </row>
    <row r="21" spans="1:15" s="10" customFormat="1" ht="21" customHeight="1" x14ac:dyDescent="0.25">
      <c r="A21" s="6"/>
      <c r="B21" s="5" t="s">
        <v>24</v>
      </c>
      <c r="C21" s="12"/>
      <c r="D21" s="12"/>
      <c r="E21" s="7"/>
      <c r="F21" s="7"/>
      <c r="G21" s="7"/>
      <c r="H21" s="7"/>
      <c r="I21" s="7"/>
      <c r="J21" s="7"/>
      <c r="K21" s="6"/>
      <c r="L21" s="6"/>
      <c r="M21" s="6"/>
      <c r="N21" s="6"/>
      <c r="O21" s="7">
        <f>SUM(O20)</f>
        <v>52500</v>
      </c>
    </row>
    <row r="22" spans="1:15" s="10" customFormat="1" ht="21" hidden="1" customHeight="1" x14ac:dyDescent="0.25">
      <c r="A22" s="6">
        <v>7</v>
      </c>
      <c r="B22" s="6"/>
      <c r="C22" s="6"/>
      <c r="D22" s="18"/>
      <c r="E22" s="7"/>
      <c r="F22" s="7"/>
      <c r="G22" s="7"/>
      <c r="H22" s="7"/>
      <c r="I22" s="7"/>
      <c r="J22" s="7" t="e">
        <f>AVERAGE(E22:I22)</f>
        <v>#DIV/0!</v>
      </c>
      <c r="K22" s="6">
        <f>COUNT(E22:I22)</f>
        <v>0</v>
      </c>
      <c r="L22" s="6" t="e">
        <f>STDEV(E22:I22)</f>
        <v>#DIV/0!</v>
      </c>
      <c r="M22" s="6" t="e">
        <f>L22/J22*100</f>
        <v>#DIV/0!</v>
      </c>
      <c r="N22" s="6" t="e">
        <f>IF(M22&lt;33,"ОДНОРОДНЫЕ","НЕОДНОРОДНЫЕ")</f>
        <v>#DIV/0!</v>
      </c>
      <c r="O22" s="7" t="e">
        <f>D22*J22</f>
        <v>#DIV/0!</v>
      </c>
    </row>
    <row r="24" spans="1:15" ht="33.6" customHeight="1" x14ac:dyDescent="0.25">
      <c r="A24" s="21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ht="33.6" customHeight="1" x14ac:dyDescent="0.25">
      <c r="A25" s="21" t="s">
        <v>23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19" customFormat="1" ht="30" customHeight="1" x14ac:dyDescent="0.25">
      <c r="A27" s="30" t="s">
        <v>37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</sheetData>
  <mergeCells count="17">
    <mergeCell ref="A27:O27"/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2022-08-30T02:47:29Z</dcterms:modified>
</cp:coreProperties>
</file>