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1" i="1" l="1"/>
  <c r="L22" i="1"/>
  <c r="L23" i="1"/>
  <c r="L24" i="1"/>
  <c r="L25" i="1"/>
  <c r="M25" i="1" s="1"/>
  <c r="N25" i="1" s="1"/>
  <c r="L26" i="1"/>
  <c r="L27" i="1"/>
  <c r="M27" i="1" s="1"/>
  <c r="N27" i="1" s="1"/>
  <c r="L28" i="1"/>
  <c r="L29" i="1"/>
  <c r="L30" i="1"/>
  <c r="L31" i="1"/>
  <c r="L32" i="1"/>
  <c r="L33" i="1"/>
  <c r="M33" i="1" s="1"/>
  <c r="N33" i="1" s="1"/>
  <c r="L34" i="1"/>
  <c r="L35" i="1"/>
  <c r="M35" i="1" s="1"/>
  <c r="N35" i="1" s="1"/>
  <c r="L36" i="1"/>
  <c r="L37" i="1"/>
  <c r="M37" i="1" s="1"/>
  <c r="N37" i="1" s="1"/>
  <c r="L38" i="1"/>
  <c r="L39" i="1"/>
  <c r="M39" i="1" s="1"/>
  <c r="N39" i="1" s="1"/>
  <c r="L40" i="1"/>
  <c r="L41" i="1"/>
  <c r="L42" i="1"/>
  <c r="L43" i="1"/>
  <c r="M43" i="1" s="1"/>
  <c r="N43" i="1" s="1"/>
  <c r="L44" i="1"/>
  <c r="L45" i="1"/>
  <c r="M45" i="1" s="1"/>
  <c r="N45" i="1" s="1"/>
  <c r="L46" i="1"/>
  <c r="L47" i="1"/>
  <c r="M47" i="1" s="1"/>
  <c r="N47" i="1" s="1"/>
  <c r="L48" i="1"/>
  <c r="L49" i="1"/>
  <c r="M49" i="1" s="1"/>
  <c r="N49" i="1" s="1"/>
  <c r="L50" i="1"/>
  <c r="L51" i="1"/>
  <c r="M51" i="1" s="1"/>
  <c r="N51" i="1" s="1"/>
  <c r="L52" i="1"/>
  <c r="L53" i="1"/>
  <c r="M53" i="1" s="1"/>
  <c r="N53" i="1" s="1"/>
  <c r="L54" i="1"/>
  <c r="L55" i="1"/>
  <c r="M55" i="1" s="1"/>
  <c r="N55" i="1" s="1"/>
  <c r="L56" i="1"/>
  <c r="L57" i="1"/>
  <c r="L58" i="1"/>
  <c r="L59" i="1"/>
  <c r="M59" i="1" s="1"/>
  <c r="N59" i="1" s="1"/>
  <c r="L60" i="1"/>
  <c r="L61" i="1"/>
  <c r="M61" i="1" s="1"/>
  <c r="N61" i="1" s="1"/>
  <c r="L62" i="1"/>
  <c r="L63" i="1"/>
  <c r="L64" i="1"/>
  <c r="L65" i="1"/>
  <c r="M65" i="1" s="1"/>
  <c r="N65" i="1" s="1"/>
  <c r="L66" i="1"/>
  <c r="L67" i="1"/>
  <c r="L68" i="1"/>
  <c r="L69" i="1"/>
  <c r="L70" i="1"/>
  <c r="L71" i="1"/>
  <c r="L72" i="1"/>
  <c r="L73" i="1"/>
  <c r="L74" i="1"/>
  <c r="L75" i="1"/>
  <c r="M75" i="1" s="1"/>
  <c r="N75" i="1" s="1"/>
  <c r="L76" i="1"/>
  <c r="L77" i="1"/>
  <c r="M77" i="1" s="1"/>
  <c r="N77" i="1" s="1"/>
  <c r="L78" i="1"/>
  <c r="M78" i="1"/>
  <c r="N78" i="1" s="1"/>
  <c r="L79" i="1"/>
  <c r="M79" i="1" s="1"/>
  <c r="N79" i="1" s="1"/>
  <c r="L8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J21" i="1"/>
  <c r="O21" i="1" s="1"/>
  <c r="J22" i="1"/>
  <c r="O22" i="1" s="1"/>
  <c r="J23" i="1"/>
  <c r="O23" i="1"/>
  <c r="J24" i="1"/>
  <c r="J25" i="1"/>
  <c r="O25" i="1" s="1"/>
  <c r="J26" i="1"/>
  <c r="O26" i="1" s="1"/>
  <c r="J27" i="1"/>
  <c r="O27" i="1" s="1"/>
  <c r="J28" i="1"/>
  <c r="O28" i="1" s="1"/>
  <c r="J29" i="1"/>
  <c r="O29" i="1" s="1"/>
  <c r="J30" i="1"/>
  <c r="O30" i="1" s="1"/>
  <c r="J31" i="1"/>
  <c r="O31" i="1" s="1"/>
  <c r="J32" i="1"/>
  <c r="O32" i="1" s="1"/>
  <c r="J33" i="1"/>
  <c r="O33" i="1" s="1"/>
  <c r="J34" i="1"/>
  <c r="O34" i="1" s="1"/>
  <c r="J35" i="1"/>
  <c r="O35" i="1" s="1"/>
  <c r="J36" i="1"/>
  <c r="O36" i="1" s="1"/>
  <c r="J37" i="1"/>
  <c r="O37" i="1" s="1"/>
  <c r="J38" i="1"/>
  <c r="O38" i="1" s="1"/>
  <c r="J39" i="1"/>
  <c r="O39" i="1" s="1"/>
  <c r="J40" i="1"/>
  <c r="O40" i="1" s="1"/>
  <c r="J41" i="1"/>
  <c r="O41" i="1" s="1"/>
  <c r="J42" i="1"/>
  <c r="O42" i="1" s="1"/>
  <c r="J43" i="1"/>
  <c r="O43" i="1" s="1"/>
  <c r="J44" i="1"/>
  <c r="O44" i="1" s="1"/>
  <c r="J45" i="1"/>
  <c r="O45" i="1" s="1"/>
  <c r="J46" i="1"/>
  <c r="M46" i="1" s="1"/>
  <c r="N46" i="1" s="1"/>
  <c r="J47" i="1"/>
  <c r="O47" i="1" s="1"/>
  <c r="J48" i="1"/>
  <c r="O48" i="1" s="1"/>
  <c r="J49" i="1"/>
  <c r="O49" i="1" s="1"/>
  <c r="J50" i="1"/>
  <c r="O50" i="1" s="1"/>
  <c r="J51" i="1"/>
  <c r="O51" i="1" s="1"/>
  <c r="J52" i="1"/>
  <c r="M52" i="1" s="1"/>
  <c r="N52" i="1" s="1"/>
  <c r="J53" i="1"/>
  <c r="O53" i="1" s="1"/>
  <c r="J54" i="1"/>
  <c r="O54" i="1" s="1"/>
  <c r="J55" i="1"/>
  <c r="O55" i="1"/>
  <c r="J56" i="1"/>
  <c r="M56" i="1"/>
  <c r="N56" i="1" s="1"/>
  <c r="J57" i="1"/>
  <c r="O57" i="1" s="1"/>
  <c r="J58" i="1"/>
  <c r="O58" i="1"/>
  <c r="J59" i="1"/>
  <c r="O59" i="1"/>
  <c r="J60" i="1"/>
  <c r="O60" i="1"/>
  <c r="J61" i="1"/>
  <c r="O61" i="1"/>
  <c r="J62" i="1"/>
  <c r="O62" i="1"/>
  <c r="J63" i="1"/>
  <c r="O63" i="1"/>
  <c r="J64" i="1"/>
  <c r="O64" i="1"/>
  <c r="J65" i="1"/>
  <c r="O65" i="1"/>
  <c r="J66" i="1"/>
  <c r="O66" i="1"/>
  <c r="J67" i="1"/>
  <c r="O67" i="1"/>
  <c r="J68" i="1"/>
  <c r="J69" i="1"/>
  <c r="O69" i="1" s="1"/>
  <c r="J70" i="1"/>
  <c r="J71" i="1"/>
  <c r="O71" i="1" s="1"/>
  <c r="J72" i="1"/>
  <c r="O72" i="1"/>
  <c r="J73" i="1"/>
  <c r="O73" i="1"/>
  <c r="J74" i="1"/>
  <c r="M74" i="1"/>
  <c r="N74" i="1" s="1"/>
  <c r="J75" i="1"/>
  <c r="J76" i="1"/>
  <c r="O76" i="1"/>
  <c r="J77" i="1"/>
  <c r="O77" i="1"/>
  <c r="J78" i="1"/>
  <c r="O78" i="1"/>
  <c r="J79" i="1"/>
  <c r="O79" i="1"/>
  <c r="J80" i="1"/>
  <c r="O80" i="1"/>
  <c r="L86" i="1"/>
  <c r="K86" i="1"/>
  <c r="J86" i="1"/>
  <c r="O86" i="1"/>
  <c r="L85" i="1"/>
  <c r="K85" i="1"/>
  <c r="J85" i="1"/>
  <c r="O85" i="1"/>
  <c r="L84" i="1"/>
  <c r="K84" i="1"/>
  <c r="J84" i="1"/>
  <c r="L83" i="1"/>
  <c r="M83" i="1" s="1"/>
  <c r="N83" i="1" s="1"/>
  <c r="K83" i="1"/>
  <c r="J83" i="1"/>
  <c r="O83" i="1" s="1"/>
  <c r="L82" i="1"/>
  <c r="M82" i="1" s="1"/>
  <c r="N82" i="1" s="1"/>
  <c r="K82" i="1"/>
  <c r="J82" i="1"/>
  <c r="O82" i="1" s="1"/>
  <c r="L81" i="1"/>
  <c r="K81" i="1"/>
  <c r="J81" i="1"/>
  <c r="O81" i="1"/>
  <c r="L20" i="1"/>
  <c r="M20" i="1"/>
  <c r="N20" i="1" s="1"/>
  <c r="K20" i="1"/>
  <c r="J20" i="1"/>
  <c r="O20" i="1"/>
  <c r="M76" i="1"/>
  <c r="N76" i="1"/>
  <c r="M86" i="1"/>
  <c r="N86" i="1"/>
  <c r="M84" i="1"/>
  <c r="N84" i="1"/>
  <c r="M85" i="1"/>
  <c r="N85" i="1"/>
  <c r="O84" i="1"/>
  <c r="M26" i="1"/>
  <c r="N26" i="1" s="1"/>
  <c r="M81" i="1"/>
  <c r="N81" i="1" s="1"/>
  <c r="M80" i="1"/>
  <c r="N80" i="1" s="1"/>
  <c r="M72" i="1"/>
  <c r="N72" i="1" s="1"/>
  <c r="M41" i="1"/>
  <c r="N41" i="1" s="1"/>
  <c r="M31" i="1"/>
  <c r="N31" i="1" s="1"/>
  <c r="M29" i="1"/>
  <c r="N29" i="1" s="1"/>
  <c r="M24" i="1"/>
  <c r="N24" i="1" s="1"/>
  <c r="M23" i="1"/>
  <c r="N23" i="1" s="1"/>
  <c r="M73" i="1"/>
  <c r="N73" i="1" s="1"/>
  <c r="M71" i="1"/>
  <c r="N71" i="1" s="1"/>
  <c r="M70" i="1"/>
  <c r="N70" i="1" s="1"/>
  <c r="M69" i="1"/>
  <c r="N69" i="1" s="1"/>
  <c r="M68" i="1"/>
  <c r="N68" i="1"/>
  <c r="M64" i="1"/>
  <c r="N64" i="1"/>
  <c r="M60" i="1"/>
  <c r="N60" i="1"/>
  <c r="M58" i="1"/>
  <c r="N58" i="1"/>
  <c r="M67" i="1"/>
  <c r="N67" i="1" s="1"/>
  <c r="M66" i="1"/>
  <c r="N66" i="1" s="1"/>
  <c r="M63" i="1"/>
  <c r="N63" i="1" s="1"/>
  <c r="M62" i="1"/>
  <c r="N62" i="1" s="1"/>
  <c r="M57" i="1"/>
  <c r="N57" i="1" s="1"/>
  <c r="O56" i="1"/>
  <c r="M36" i="1"/>
  <c r="N36" i="1" s="1"/>
  <c r="M34" i="1"/>
  <c r="N34" i="1" s="1"/>
  <c r="M28" i="1"/>
  <c r="N28" i="1" s="1"/>
  <c r="O24" i="1"/>
  <c r="M21" i="1"/>
  <c r="N21" i="1" s="1"/>
  <c r="O75" i="1"/>
  <c r="O74" i="1"/>
  <c r="O70" i="1"/>
  <c r="O68" i="1"/>
  <c r="M50" i="1" l="1"/>
  <c r="N50" i="1" s="1"/>
  <c r="M30" i="1"/>
  <c r="N30" i="1" s="1"/>
  <c r="M22" i="1"/>
  <c r="N22" i="1" s="1"/>
  <c r="M32" i="1"/>
  <c r="N32" i="1" s="1"/>
  <c r="M40" i="1"/>
  <c r="N40" i="1" s="1"/>
  <c r="M48" i="1"/>
  <c r="N48" i="1" s="1"/>
  <c r="M54" i="1"/>
  <c r="N54" i="1" s="1"/>
  <c r="O52" i="1"/>
  <c r="O46" i="1"/>
  <c r="C17" i="1" s="1"/>
  <c r="M42" i="1"/>
  <c r="N42" i="1" s="1"/>
  <c r="M38" i="1"/>
  <c r="N38" i="1" s="1"/>
  <c r="M44" i="1"/>
  <c r="N44" i="1" s="1"/>
</calcChain>
</file>

<file path=xl/sharedStrings.xml><?xml version="1.0" encoding="utf-8"?>
<sst xmlns="http://schemas.openxmlformats.org/spreadsheetml/2006/main" count="161" uniqueCount="86">
  <si>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</si>
  <si>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</si>
  <si>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</si>
  <si>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</si>
  <si>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</si>
  <si>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</si>
  <si>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</si>
  <si>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</si>
  <si>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</si>
  <si>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</si>
  <si>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</si>
  <si>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</si>
  <si>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</si>
  <si>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</si>
  <si>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</si>
  <si>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</si>
  <si>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</si>
  <si>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</si>
  <si>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</si>
  <si>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</si>
  <si>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</si>
  <si>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</si>
  <si>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</si>
  <si>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</si>
  <si>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</si>
  <si>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 xml:space="preserve">Допамин  концентрат для приготовления р-ра для инфузий, 5 мг/мл, 5 мл -ампулы №10
</t>
  </si>
  <si>
    <t xml:space="preserve">Ивабрадин  таблетки п/о 5мг №56
</t>
  </si>
  <si>
    <t xml:space="preserve">Каптоприл  таблетки 25 мг №40
</t>
  </si>
  <si>
    <t xml:space="preserve">Фуросемид  р-р для в/в и в/м введения 10 мг/мл 2 мл - ампулы №10
</t>
  </si>
  <si>
    <t>Норэпинефрин концентрат для приготовления раствора для внутривенного введения 2 мг/мл, 4 мл - ампулы №10</t>
  </si>
  <si>
    <t xml:space="preserve">Ландыша листьев гликозид р-р для в/в введения 60мкг/мл 1мл -ампулы №10
</t>
  </si>
  <si>
    <t>Пентоксифиллин р-р (или концентрат) для инъекций 20 мг/мл 5 мл  ампулы №10</t>
  </si>
  <si>
    <t xml:space="preserve">Пропафенон таблетки п/о 150 мг №50
</t>
  </si>
  <si>
    <t xml:space="preserve">Лизиноприл  таблетки 5 мг №30
</t>
  </si>
  <si>
    <t>шт.</t>
  </si>
  <si>
    <t xml:space="preserve">Амлодипин  таблетки 10 мг №30
</t>
  </si>
  <si>
    <t xml:space="preserve">Метопролол  таблетки с замедленным высвобождением п/о 25мг №14
</t>
  </si>
  <si>
    <t>Амиодарон р-р (или конц. для р-ра) для в/в 50 мг/мл  3 мл – ампулы №10</t>
  </si>
  <si>
    <t xml:space="preserve">Амиодарон  таблетки 200 мг №30
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</si>
  <si>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</si>
  <si>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Допамин   концентрат для приготовления р-ра для инфузий, 40 мг/мл, 5 мл -ампулы №10</t>
  </si>
  <si>
    <t>Норэпинефрин концентрат для приготовления р-ра для в/в введения 2 мг/мл, 4 мл - ампулы №10</t>
  </si>
  <si>
    <t xml:space="preserve">Лизиноприл  таблетки 10 мг №20
</t>
  </si>
  <si>
    <t xml:space="preserve">Лизиноприл  таблетки 20 мг №20
</t>
  </si>
  <si>
    <t xml:space="preserve">Лозартан  таблетки п/о 12,5 мг № 30
</t>
  </si>
  <si>
    <t xml:space="preserve">Нифедипин таблетки пролонгированного действия покрытые п/о 20 мг №60
</t>
  </si>
  <si>
    <t xml:space="preserve">Моксонидин  таблетки п/о  0,4 мг №28
</t>
  </si>
  <si>
    <t xml:space="preserve">Карведилол таблетки 12,5 мг №30
</t>
  </si>
  <si>
    <t xml:space="preserve">Бисопролол  таблетки  п/о 5 мг №30
</t>
  </si>
  <si>
    <t>Изосорбида динитрат спрей дозированный, 1.25 мг/доза, 15 мл - флаконы  с дозатором-распылителем №1</t>
  </si>
  <si>
    <t>Нимодипин р-р для инф. 0.2 мг/мл, 50 мл – флаконы №1</t>
  </si>
  <si>
    <t xml:space="preserve">Верапамил  р-р для в/в введения, 2,5 мг/мл, 2 мл- ампулы №10
</t>
  </si>
  <si>
    <t xml:space="preserve">Индапамид  таблетки 2,5 мг №30
</t>
  </si>
  <si>
    <t xml:space="preserve">Бисопролол  таблетки  п/о 10 мг №30
</t>
  </si>
  <si>
    <t xml:space="preserve">Лозартан  таблетки п/о 50 мг № 30
</t>
  </si>
  <si>
    <t xml:space="preserve">Лозартан  таблетки п/о 25 мг № 30
</t>
  </si>
  <si>
    <t xml:space="preserve">Периндоприла аргинин таблетки п/о 5 мг №30 
</t>
  </si>
  <si>
    <t xml:space="preserve">Периндоприла аргинин таблетки п/о 10 мг №30 
</t>
  </si>
  <si>
    <t>Метопролол р-р для в/в введения 1 мг/мл 5 мл –ампулы №5</t>
  </si>
  <si>
    <t>Соталол  таблетки 80 мг № 20</t>
  </si>
  <si>
    <t xml:space="preserve">Лизиноприл таблетки  5 мг №30 </t>
  </si>
  <si>
    <t xml:space="preserve">Лизиноприл таблетки  10 мг №30 </t>
  </si>
  <si>
    <t xml:space="preserve">Лизиноприл таблетки 20 мг №1 </t>
  </si>
  <si>
    <t xml:space="preserve">Спиронолактон таблетки 25 мг №20 
</t>
  </si>
  <si>
    <t xml:space="preserve">Дигоксин  таблетки 0,25 мг №1
</t>
  </si>
  <si>
    <t xml:space="preserve">Моксонидин  таблетки п/о  0,2 мг №28
</t>
  </si>
  <si>
    <t>Верапамил таблетки п/о 40 мг №1</t>
  </si>
  <si>
    <t>Добутамин концентрад для приготовления р-ра для инфузий 12,5 мг/мл 10 мл-ампулы №10</t>
  </si>
  <si>
    <t xml:space="preserve">Ивабрадин  таблетки п/о 7, 5мг №56
</t>
  </si>
  <si>
    <t xml:space="preserve">Изосорбида динитрат конц. для приготовления р-ра д/инф., 1мг/мл, 10мл- ампулы №10
</t>
  </si>
  <si>
    <t>Пропранолол таблетки 10 мг №50</t>
  </si>
  <si>
    <t xml:space="preserve">Метопролол  таблетки с замедленным высвобождением п/о 50мг №30
</t>
  </si>
  <si>
    <t xml:space="preserve">Индапамид  ретард таблетки с пролонгированным высвобождением  п/о 1,5 мг №30
</t>
  </si>
  <si>
    <t>Амиодарон таблетки 200 мг №30</t>
  </si>
  <si>
    <t>Лерканидипин таблетки п/о 20 мг №30</t>
  </si>
  <si>
    <t>КПвх. №3597-08/22 от 09.08.2022</t>
  </si>
  <si>
    <t>КПвх. №3598-08/22 от 09.08.2022</t>
  </si>
  <si>
    <t>КПвх. №3599-08/22 от 09.08.2022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</si>
  <si>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</si>
  <si>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381 582 (триста восемьдесят одна тысяча пятьсот восемьдесят два) рубля 03 копейки.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</si>
  <si>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</si>
  <si>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</si>
  <si>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</si>
  <si>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</si>
  <si>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141-22</t>
  </si>
  <si>
    <t>на поставку лекарственных препаратов для лечения сердечно-сосудистой системы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</si>
</sst>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topLeftCell="A64" zoomScale="70" zoomScaleNormal="70" zoomScalePageLayoutView="70" workbookViewId="0">
      <selection activeCell="L114" sqref="L11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5.570312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39"/>
      <c r="B1" s="39"/>
      <c r="C1" s="39"/>
      <c r="D1" s="39"/>
      <c r="K1" s="39"/>
      <c r="L1" s="39"/>
      <c r="M1" s="39"/>
      <c r="N1" s="39"/>
      <c r="O1" s="53" t="s">
        <v>80</v>
      </c>
    </row>
    <row r="2" spans="1:15" x14ac:dyDescent="0.25">
      <c r="A2" s="39"/>
      <c r="B2" s="39"/>
      <c r="C2" s="39"/>
      <c r="D2" s="39"/>
      <c r="K2" s="39"/>
      <c r="L2" s="39"/>
      <c r="M2" s="39"/>
      <c r="N2" s="39"/>
      <c r="O2" s="53" t="s">
        <v>81</v>
      </c>
    </row>
    <row r="3" spans="1:15" x14ac:dyDescent="0.25">
      <c r="A3" s="39"/>
      <c r="B3" s="39"/>
      <c r="C3" s="39"/>
      <c r="D3" s="39"/>
      <c r="K3" s="39"/>
      <c r="L3" s="39"/>
      <c r="M3" s="39"/>
      <c r="N3" s="39"/>
      <c r="O3" s="53" t="s">
        <v>85</v>
      </c>
    </row>
    <row r="4" spans="1:15" x14ac:dyDescent="0.25">
      <c r="A4" s="39"/>
      <c r="B4" s="39"/>
      <c r="C4" s="39"/>
      <c r="D4" s="39"/>
      <c r="K4" s="39"/>
      <c r="L4" s="39"/>
      <c r="M4" s="39"/>
      <c r="N4" s="39"/>
      <c r="O4" s="53" t="s">
        <v>82</v>
      </c>
    </row>
    <row r="5" spans="1:15" x14ac:dyDescent="0.25">
      <c r="A5" s="39"/>
      <c r="B5" s="39"/>
      <c r="C5" s="39"/>
      <c r="D5" s="39"/>
      <c r="K5" s="39"/>
      <c r="L5" s="39"/>
      <c r="M5" s="39"/>
      <c r="N5" s="39"/>
      <c r="O5" s="53" t="s">
        <v>83</v>
      </c>
    </row>
    <row r="6" spans="1:15" x14ac:dyDescent="0.25">
      <c r="A6" s="39"/>
      <c r="B6" s="39"/>
      <c r="C6" s="39"/>
      <c r="D6" s="39"/>
      <c r="K6" s="39"/>
      <c r="L6" s="39"/>
      <c r="M6" s="39"/>
      <c r="N6" s="39"/>
      <c r="O6" s="53" t="s">
        <v>84</v>
      </c>
    </row>
    <row r="7" spans="1:15" x14ac:dyDescent="0.25">
      <c r="A7" s="16"/>
      <c r="B7" s="16"/>
      <c r="C7" s="16"/>
      <c r="D7" s="16"/>
      <c r="K7" s="16"/>
      <c r="L7" s="16"/>
      <c r="M7" s="16"/>
      <c r="N7" s="16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42" t="s">
        <v>20</v>
      </c>
      <c r="M12" s="42"/>
      <c r="N12" s="8"/>
      <c r="O12" s="4" t="s">
        <v>18</v>
      </c>
    </row>
    <row r="13" spans="1:15" ht="18.75" x14ac:dyDescent="0.25">
      <c r="O13" s="5"/>
    </row>
    <row r="14" spans="1:15" ht="18.75" x14ac:dyDescent="0.25">
      <c r="B14" s="43" t="s">
        <v>19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5"/>
    </row>
    <row r="15" spans="1:15" hidden="1" x14ac:dyDescent="0.2">
      <c r="D15" s="40"/>
      <c r="E15" s="40"/>
      <c r="F15" s="40"/>
      <c r="G15" s="40"/>
      <c r="H15" s="40"/>
      <c r="I15" s="40"/>
      <c r="J15" s="40"/>
    </row>
    <row r="16" spans="1:15" x14ac:dyDescent="0.25">
      <c r="G16" s="27"/>
    </row>
    <row r="17" spans="1:15" s="8" customFormat="1" ht="51.75" customHeight="1" x14ac:dyDescent="0.25">
      <c r="A17" s="45" t="s">
        <v>14</v>
      </c>
      <c r="B17" s="46"/>
      <c r="C17" s="47">
        <f>SUMIF(O20:O73,"&gt;0")</f>
        <v>378114.03333333344</v>
      </c>
      <c r="D17" s="46"/>
      <c r="E17" s="32" t="s">
        <v>75</v>
      </c>
      <c r="F17" s="32" t="s">
        <v>76</v>
      </c>
      <c r="G17" s="32" t="s">
        <v>77</v>
      </c>
      <c r="H17" s="25"/>
      <c r="I17" s="2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41" t="s">
        <v>0</v>
      </c>
      <c r="B18" s="41" t="s">
        <v>1</v>
      </c>
      <c r="C18" s="41" t="s">
        <v>2</v>
      </c>
      <c r="D18" s="41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48" t="s">
        <v>15</v>
      </c>
      <c r="K18" s="41" t="s">
        <v>11</v>
      </c>
      <c r="L18" s="41" t="s">
        <v>12</v>
      </c>
      <c r="M18" s="41" t="s">
        <v>13</v>
      </c>
      <c r="N18" s="41" t="s">
        <v>9</v>
      </c>
      <c r="O18" s="44" t="s">
        <v>10</v>
      </c>
    </row>
    <row r="19" spans="1:15" s="8" customFormat="1" ht="30" x14ac:dyDescent="0.25">
      <c r="A19" s="41"/>
      <c r="B19" s="41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49"/>
      <c r="K19" s="41"/>
      <c r="L19" s="41"/>
      <c r="M19" s="41"/>
      <c r="N19" s="41"/>
      <c r="O19" s="44"/>
    </row>
    <row r="20" spans="1:15" s="8" customFormat="1" ht="34.5" customHeight="1" x14ac:dyDescent="0.25">
      <c r="A20" s="15">
        <v>1</v>
      </c>
      <c r="B20" s="26" t="s">
        <v>46</v>
      </c>
      <c r="C20" s="34" t="s">
        <v>24</v>
      </c>
      <c r="D20" s="34">
        <v>100</v>
      </c>
      <c r="E20" s="35">
        <v>250</v>
      </c>
      <c r="F20" s="35">
        <v>250.5</v>
      </c>
      <c r="G20" s="35">
        <v>252.5</v>
      </c>
      <c r="H20" s="35"/>
      <c r="I20" s="35"/>
      <c r="J20" s="35">
        <f>AVERAGE(E20:I20)</f>
        <v>251</v>
      </c>
      <c r="K20" s="34">
        <f t="shared" ref="K20:K80" si="0">COUNT(E20:I20)</f>
        <v>3</v>
      </c>
      <c r="L20" s="34">
        <f t="shared" ref="L20:L80" si="1">STDEV(E20:I20)</f>
        <v>1.3228756555322954</v>
      </c>
      <c r="M20" s="34">
        <f t="shared" ref="M20:M80" si="2">L20/J20*100</f>
        <v>0.52704209383756784</v>
      </c>
      <c r="N20" s="31" t="str">
        <f t="shared" ref="N20:N80" si="3">IF(M20&lt;33,"ОДНОРОДНЫЕ","НЕОДНОРОДНЫЕ")</f>
        <v>ОДНОРОДНЫЕ</v>
      </c>
      <c r="O20" s="35">
        <f>D20*J20</f>
        <v>25100</v>
      </c>
    </row>
    <row r="21" spans="1:15" s="8" customFormat="1" ht="90" customHeight="1" x14ac:dyDescent="0.25">
      <c r="A21" s="15">
        <v>2</v>
      </c>
      <c r="B21" s="33" t="s">
        <v>41</v>
      </c>
      <c r="C21" s="34" t="s">
        <v>24</v>
      </c>
      <c r="D21" s="34">
        <v>3</v>
      </c>
      <c r="E21" s="35">
        <v>1151.3900000000001</v>
      </c>
      <c r="F21" s="35">
        <v>1153.69</v>
      </c>
      <c r="G21" s="35">
        <v>1162.92</v>
      </c>
      <c r="H21" s="35"/>
      <c r="I21" s="35"/>
      <c r="J21" s="35">
        <f t="shared" ref="J21:J80" si="4">AVERAGE(E21:I21)</f>
        <v>1156</v>
      </c>
      <c r="K21" s="34">
        <f t="shared" si="0"/>
        <v>3</v>
      </c>
      <c r="L21" s="34">
        <f t="shared" si="1"/>
        <v>6.1022372946321841</v>
      </c>
      <c r="M21" s="34">
        <f t="shared" si="2"/>
        <v>0.52787519849759379</v>
      </c>
      <c r="N21" s="31" t="str">
        <f t="shared" si="3"/>
        <v>ОДНОРОДНЫЕ</v>
      </c>
      <c r="O21" s="35">
        <f t="shared" ref="O21:O80" si="5">D21*J21</f>
        <v>3468</v>
      </c>
    </row>
    <row r="22" spans="1:15" s="8" customFormat="1" ht="63" customHeight="1" x14ac:dyDescent="0.25">
      <c r="A22" s="19">
        <v>3</v>
      </c>
      <c r="B22" s="33" t="s">
        <v>30</v>
      </c>
      <c r="C22" s="34" t="s">
        <v>24</v>
      </c>
      <c r="D22" s="34">
        <v>100</v>
      </c>
      <c r="E22" s="35">
        <v>91.25</v>
      </c>
      <c r="F22" s="35">
        <v>91.43</v>
      </c>
      <c r="G22" s="35">
        <v>92.16</v>
      </c>
      <c r="H22" s="35"/>
      <c r="I22" s="35"/>
      <c r="J22" s="35">
        <f t="shared" si="4"/>
        <v>91.613333333333344</v>
      </c>
      <c r="K22" s="34">
        <f t="shared" si="0"/>
        <v>3</v>
      </c>
      <c r="L22" s="34">
        <f t="shared" si="1"/>
        <v>0.48190593826319489</v>
      </c>
      <c r="M22" s="34">
        <f t="shared" si="2"/>
        <v>0.52602161795575042</v>
      </c>
      <c r="N22" s="31" t="str">
        <f t="shared" si="3"/>
        <v>ОДНОРОДНЫЕ</v>
      </c>
      <c r="O22" s="35">
        <f t="shared" si="5"/>
        <v>9161.3333333333339</v>
      </c>
    </row>
    <row r="23" spans="1:15" s="8" customFormat="1" ht="39.75" customHeight="1" x14ac:dyDescent="0.25">
      <c r="A23" s="19">
        <v>4</v>
      </c>
      <c r="B23" s="33" t="s">
        <v>64</v>
      </c>
      <c r="C23" s="34" t="s">
        <v>34</v>
      </c>
      <c r="D23" s="34">
        <v>2100</v>
      </c>
      <c r="E23" s="35">
        <v>1.264</v>
      </c>
      <c r="F23" s="35">
        <v>1.2669999999999999</v>
      </c>
      <c r="G23" s="35">
        <v>1.2769999999999999</v>
      </c>
      <c r="H23" s="35"/>
      <c r="I23" s="35"/>
      <c r="J23" s="35">
        <f t="shared" si="4"/>
        <v>1.2693333333333332</v>
      </c>
      <c r="K23" s="34">
        <f t="shared" si="0"/>
        <v>3</v>
      </c>
      <c r="L23" s="34">
        <f t="shared" si="1"/>
        <v>6.8068592855540086E-3</v>
      </c>
      <c r="M23" s="34">
        <f t="shared" si="2"/>
        <v>0.53625467060562049</v>
      </c>
      <c r="N23" s="31" t="str">
        <f t="shared" si="3"/>
        <v>ОДНОРОДНЫЕ</v>
      </c>
      <c r="O23" s="35">
        <f t="shared" si="5"/>
        <v>2665.6</v>
      </c>
    </row>
    <row r="24" spans="1:15" s="8" customFormat="1" ht="41.25" customHeight="1" x14ac:dyDescent="0.25">
      <c r="A24" s="19">
        <v>5</v>
      </c>
      <c r="B24" s="36" t="s">
        <v>32</v>
      </c>
      <c r="C24" s="34" t="s">
        <v>24</v>
      </c>
      <c r="D24" s="34">
        <v>5</v>
      </c>
      <c r="E24" s="35">
        <v>394.28</v>
      </c>
      <c r="F24" s="35">
        <v>395.07</v>
      </c>
      <c r="G24" s="35">
        <v>398.23</v>
      </c>
      <c r="H24" s="35"/>
      <c r="I24" s="35"/>
      <c r="J24" s="35">
        <f t="shared" si="4"/>
        <v>395.85999999999996</v>
      </c>
      <c r="K24" s="34">
        <f t="shared" si="0"/>
        <v>3</v>
      </c>
      <c r="L24" s="34">
        <f t="shared" si="1"/>
        <v>2.0901435357410483</v>
      </c>
      <c r="M24" s="34">
        <f t="shared" si="2"/>
        <v>0.52800069108802317</v>
      </c>
      <c r="N24" s="31" t="str">
        <f t="shared" si="3"/>
        <v>ОДНОРОДНЫЕ</v>
      </c>
      <c r="O24" s="35">
        <f t="shared" si="5"/>
        <v>1979.2999999999997</v>
      </c>
    </row>
    <row r="25" spans="1:15" s="8" customFormat="1" ht="51.75" customHeight="1" x14ac:dyDescent="0.25">
      <c r="A25" s="20">
        <v>6</v>
      </c>
      <c r="B25" s="33" t="s">
        <v>28</v>
      </c>
      <c r="C25" s="34" t="s">
        <v>24</v>
      </c>
      <c r="D25" s="34">
        <v>600</v>
      </c>
      <c r="E25" s="35">
        <v>40.26</v>
      </c>
      <c r="F25" s="35">
        <v>40.340000000000003</v>
      </c>
      <c r="G25" s="35">
        <v>40.659999999999997</v>
      </c>
      <c r="H25" s="35"/>
      <c r="I25" s="35"/>
      <c r="J25" s="35">
        <f t="shared" si="4"/>
        <v>40.419999999999995</v>
      </c>
      <c r="K25" s="34">
        <f t="shared" si="0"/>
        <v>3</v>
      </c>
      <c r="L25" s="34">
        <f t="shared" si="1"/>
        <v>0.21166010488516543</v>
      </c>
      <c r="M25" s="34">
        <f t="shared" si="2"/>
        <v>0.52365191708353653</v>
      </c>
      <c r="N25" s="31" t="str">
        <f t="shared" si="3"/>
        <v>ОДНОРОДНЫЕ</v>
      </c>
      <c r="O25" s="35">
        <f t="shared" si="5"/>
        <v>24251.999999999996</v>
      </c>
    </row>
    <row r="26" spans="1:15" s="8" customFormat="1" ht="37.5" customHeight="1" x14ac:dyDescent="0.25">
      <c r="A26" s="20">
        <v>7</v>
      </c>
      <c r="B26" s="26" t="s">
        <v>65</v>
      </c>
      <c r="C26" s="34" t="s">
        <v>24</v>
      </c>
      <c r="D26" s="34">
        <v>90</v>
      </c>
      <c r="E26" s="35">
        <v>255.07</v>
      </c>
      <c r="F26" s="35">
        <v>255.58</v>
      </c>
      <c r="G26" s="35">
        <v>257.62</v>
      </c>
      <c r="H26" s="35"/>
      <c r="I26" s="35"/>
      <c r="J26" s="35">
        <f t="shared" si="4"/>
        <v>256.08999999999997</v>
      </c>
      <c r="K26" s="34">
        <f t="shared" si="0"/>
        <v>3</v>
      </c>
      <c r="L26" s="34">
        <f t="shared" si="1"/>
        <v>1.3493331686429439</v>
      </c>
      <c r="M26" s="34">
        <f t="shared" si="2"/>
        <v>0.52689803141198177</v>
      </c>
      <c r="N26" s="31" t="str">
        <f t="shared" si="3"/>
        <v>ОДНОРОДНЫЕ</v>
      </c>
      <c r="O26" s="35">
        <f t="shared" si="5"/>
        <v>23048.1</v>
      </c>
    </row>
    <row r="27" spans="1:15" s="8" customFormat="1" ht="38.25" customHeight="1" x14ac:dyDescent="0.25">
      <c r="A27" s="21">
        <v>8</v>
      </c>
      <c r="B27" s="33" t="s">
        <v>52</v>
      </c>
      <c r="C27" s="34" t="s">
        <v>24</v>
      </c>
      <c r="D27" s="34">
        <v>300</v>
      </c>
      <c r="E27" s="35">
        <v>76.790000000000006</v>
      </c>
      <c r="F27" s="35">
        <v>76.94</v>
      </c>
      <c r="G27" s="35">
        <v>77.56</v>
      </c>
      <c r="H27" s="35"/>
      <c r="I27" s="35"/>
      <c r="J27" s="35">
        <f t="shared" si="4"/>
        <v>77.096666666666678</v>
      </c>
      <c r="K27" s="34">
        <f t="shared" si="0"/>
        <v>3</v>
      </c>
      <c r="L27" s="34">
        <f t="shared" si="1"/>
        <v>0.4082074635933704</v>
      </c>
      <c r="M27" s="34">
        <f t="shared" si="2"/>
        <v>0.52947485441658138</v>
      </c>
      <c r="N27" s="31" t="str">
        <f t="shared" si="3"/>
        <v>ОДНОРОДНЫЕ</v>
      </c>
      <c r="O27" s="35">
        <f t="shared" si="5"/>
        <v>23129.000000000004</v>
      </c>
    </row>
    <row r="28" spans="1:15" s="8" customFormat="1" ht="39" customHeight="1" x14ac:dyDescent="0.25">
      <c r="A28" s="21">
        <v>9</v>
      </c>
      <c r="B28" s="33" t="s">
        <v>54</v>
      </c>
      <c r="C28" s="34" t="s">
        <v>24</v>
      </c>
      <c r="D28" s="34">
        <v>180</v>
      </c>
      <c r="E28" s="35">
        <v>170</v>
      </c>
      <c r="F28" s="35">
        <v>170.34</v>
      </c>
      <c r="G28" s="35">
        <v>171.7</v>
      </c>
      <c r="H28" s="35"/>
      <c r="I28" s="35"/>
      <c r="J28" s="35">
        <f t="shared" si="4"/>
        <v>170.67999999999998</v>
      </c>
      <c r="K28" s="34">
        <f t="shared" si="0"/>
        <v>3</v>
      </c>
      <c r="L28" s="34">
        <f t="shared" si="1"/>
        <v>0.89955544576195368</v>
      </c>
      <c r="M28" s="34">
        <f t="shared" si="2"/>
        <v>0.52704209383756373</v>
      </c>
      <c r="N28" s="31" t="str">
        <f t="shared" si="3"/>
        <v>ОДНОРОДНЫЕ</v>
      </c>
      <c r="O28" s="35">
        <f t="shared" si="5"/>
        <v>30722.399999999998</v>
      </c>
    </row>
    <row r="29" spans="1:15" s="8" customFormat="1" ht="42" customHeight="1" x14ac:dyDescent="0.25">
      <c r="A29" s="22">
        <v>10</v>
      </c>
      <c r="B29" s="33" t="s">
        <v>55</v>
      </c>
      <c r="C29" s="37" t="s">
        <v>24</v>
      </c>
      <c r="D29" s="34">
        <v>250</v>
      </c>
      <c r="E29" s="35">
        <v>110.72</v>
      </c>
      <c r="F29" s="35">
        <v>110.94</v>
      </c>
      <c r="G29" s="35">
        <v>111.83</v>
      </c>
      <c r="H29" s="35"/>
      <c r="I29" s="35"/>
      <c r="J29" s="35">
        <f t="shared" si="4"/>
        <v>111.16333333333334</v>
      </c>
      <c r="K29" s="34">
        <f t="shared" si="0"/>
        <v>3</v>
      </c>
      <c r="L29" s="34">
        <f t="shared" si="1"/>
        <v>0.58773576829501639</v>
      </c>
      <c r="M29" s="34">
        <f t="shared" si="2"/>
        <v>0.52871369602838136</v>
      </c>
      <c r="N29" s="31" t="str">
        <f t="shared" si="3"/>
        <v>ОДНОРОДНЫЕ</v>
      </c>
      <c r="O29" s="35">
        <f t="shared" si="5"/>
        <v>27790.833333333336</v>
      </c>
    </row>
    <row r="30" spans="1:15" s="8" customFormat="1" ht="42" customHeight="1" x14ac:dyDescent="0.25">
      <c r="A30" s="22">
        <v>11</v>
      </c>
      <c r="B30" s="33" t="s">
        <v>44</v>
      </c>
      <c r="C30" s="37" t="s">
        <v>24</v>
      </c>
      <c r="D30" s="34">
        <v>80</v>
      </c>
      <c r="E30" s="35">
        <v>55.36</v>
      </c>
      <c r="F30" s="35">
        <v>55.47</v>
      </c>
      <c r="G30" s="35">
        <v>55.91</v>
      </c>
      <c r="H30" s="35"/>
      <c r="I30" s="35"/>
      <c r="J30" s="35">
        <f t="shared" si="4"/>
        <v>55.580000000000005</v>
      </c>
      <c r="K30" s="34">
        <f t="shared" si="0"/>
        <v>3</v>
      </c>
      <c r="L30" s="34">
        <f t="shared" si="1"/>
        <v>0.29103264421710345</v>
      </c>
      <c r="M30" s="34">
        <f t="shared" si="2"/>
        <v>0.52362836311101735</v>
      </c>
      <c r="N30" s="31" t="str">
        <f t="shared" si="3"/>
        <v>ОДНОРОДНЫЕ</v>
      </c>
      <c r="O30" s="35">
        <f t="shared" si="5"/>
        <v>4446.4000000000005</v>
      </c>
    </row>
    <row r="31" spans="1:15" s="8" customFormat="1" ht="40.5" customHeight="1" x14ac:dyDescent="0.25">
      <c r="A31" s="21">
        <v>12</v>
      </c>
      <c r="B31" s="33" t="s">
        <v>56</v>
      </c>
      <c r="C31" s="34" t="s">
        <v>24</v>
      </c>
      <c r="D31" s="34">
        <v>25</v>
      </c>
      <c r="E31" s="35">
        <v>283.77999999999997</v>
      </c>
      <c r="F31" s="35">
        <v>284.35000000000002</v>
      </c>
      <c r="G31" s="35">
        <v>286.62</v>
      </c>
      <c r="H31" s="35"/>
      <c r="I31" s="35"/>
      <c r="J31" s="35">
        <f t="shared" si="4"/>
        <v>284.91666666666669</v>
      </c>
      <c r="K31" s="34">
        <f t="shared" si="0"/>
        <v>3</v>
      </c>
      <c r="L31" s="34">
        <f t="shared" si="1"/>
        <v>1.5024091764008096</v>
      </c>
      <c r="M31" s="34">
        <f t="shared" si="2"/>
        <v>0.52731530028691764</v>
      </c>
      <c r="N31" s="31" t="str">
        <f t="shared" si="3"/>
        <v>ОДНОРОДНЫЕ</v>
      </c>
      <c r="O31" s="35">
        <f t="shared" si="5"/>
        <v>7122.916666666667</v>
      </c>
    </row>
    <row r="32" spans="1:15" s="10" customFormat="1" ht="42.75" customHeight="1" x14ac:dyDescent="0.25">
      <c r="A32" s="24">
        <v>13</v>
      </c>
      <c r="B32" s="33" t="s">
        <v>57</v>
      </c>
      <c r="C32" s="34" t="s">
        <v>24</v>
      </c>
      <c r="D32" s="34">
        <v>30</v>
      </c>
      <c r="E32" s="35">
        <v>283.77999999999997</v>
      </c>
      <c r="F32" s="35">
        <v>284.35000000000002</v>
      </c>
      <c r="G32" s="35">
        <v>286.62</v>
      </c>
      <c r="H32" s="35"/>
      <c r="I32" s="35"/>
      <c r="J32" s="35">
        <f t="shared" si="4"/>
        <v>284.91666666666669</v>
      </c>
      <c r="K32" s="34">
        <f t="shared" si="0"/>
        <v>3</v>
      </c>
      <c r="L32" s="34">
        <f t="shared" si="1"/>
        <v>1.5024091764008096</v>
      </c>
      <c r="M32" s="34">
        <f t="shared" si="2"/>
        <v>0.52731530028691764</v>
      </c>
      <c r="N32" s="31" t="str">
        <f t="shared" si="3"/>
        <v>ОДНОРОДНЫЕ</v>
      </c>
      <c r="O32" s="35">
        <f t="shared" si="5"/>
        <v>8547.5</v>
      </c>
    </row>
    <row r="33" spans="1:15" s="10" customFormat="1" ht="54.75" customHeight="1" x14ac:dyDescent="0.25">
      <c r="A33" s="24">
        <v>14</v>
      </c>
      <c r="B33" s="33" t="s">
        <v>58</v>
      </c>
      <c r="C33" s="34" t="s">
        <v>24</v>
      </c>
      <c r="D33" s="34">
        <v>5</v>
      </c>
      <c r="E33" s="35">
        <v>224.54</v>
      </c>
      <c r="F33" s="35">
        <v>224.99</v>
      </c>
      <c r="G33" s="35">
        <v>226.79</v>
      </c>
      <c r="H33" s="35"/>
      <c r="I33" s="35"/>
      <c r="J33" s="35">
        <f t="shared" si="4"/>
        <v>225.43999999999997</v>
      </c>
      <c r="K33" s="34">
        <f t="shared" si="0"/>
        <v>3</v>
      </c>
      <c r="L33" s="34">
        <f t="shared" si="1"/>
        <v>1.1905880899790626</v>
      </c>
      <c r="M33" s="34">
        <f t="shared" si="2"/>
        <v>0.52811749910355876</v>
      </c>
      <c r="N33" s="31" t="str">
        <f t="shared" si="3"/>
        <v>ОДНОРОДНЫЕ</v>
      </c>
      <c r="O33" s="35">
        <f t="shared" si="5"/>
        <v>1127.1999999999998</v>
      </c>
    </row>
    <row r="34" spans="1:15" s="10" customFormat="1" ht="32.25" customHeight="1" x14ac:dyDescent="0.25">
      <c r="A34" s="24">
        <v>15</v>
      </c>
      <c r="B34" s="33" t="s">
        <v>27</v>
      </c>
      <c r="C34" s="34" t="s">
        <v>24</v>
      </c>
      <c r="D34" s="34">
        <v>45</v>
      </c>
      <c r="E34" s="35">
        <v>21.73</v>
      </c>
      <c r="F34" s="35">
        <v>22</v>
      </c>
      <c r="G34" s="35">
        <v>23</v>
      </c>
      <c r="H34" s="35"/>
      <c r="I34" s="35"/>
      <c r="J34" s="35">
        <f t="shared" si="4"/>
        <v>22.243333333333336</v>
      </c>
      <c r="K34" s="34">
        <f t="shared" si="0"/>
        <v>3</v>
      </c>
      <c r="L34" s="34">
        <f t="shared" si="1"/>
        <v>0.66905405860313938</v>
      </c>
      <c r="M34" s="34">
        <f t="shared" si="2"/>
        <v>3.0078857722305079</v>
      </c>
      <c r="N34" s="31" t="str">
        <f t="shared" si="3"/>
        <v>ОДНОРОДНЫЕ</v>
      </c>
      <c r="O34" s="35">
        <f t="shared" si="5"/>
        <v>1000.9500000000002</v>
      </c>
    </row>
    <row r="35" spans="1:15" s="18" customFormat="1" ht="51" customHeight="1" x14ac:dyDescent="0.25">
      <c r="A35" s="24">
        <v>16</v>
      </c>
      <c r="B35" s="33" t="s">
        <v>50</v>
      </c>
      <c r="C35" s="34" t="s">
        <v>24</v>
      </c>
      <c r="D35" s="34">
        <v>20</v>
      </c>
      <c r="E35" s="35">
        <v>380.64</v>
      </c>
      <c r="F35" s="35">
        <v>381.4</v>
      </c>
      <c r="G35" s="35">
        <v>384.45</v>
      </c>
      <c r="H35" s="35"/>
      <c r="I35" s="35"/>
      <c r="J35" s="35">
        <f t="shared" si="4"/>
        <v>382.16333333333336</v>
      </c>
      <c r="K35" s="34">
        <f t="shared" si="0"/>
        <v>3</v>
      </c>
      <c r="L35" s="34">
        <f t="shared" si="1"/>
        <v>2.0164407586967057</v>
      </c>
      <c r="M35" s="34">
        <f t="shared" si="2"/>
        <v>0.52763846837653328</v>
      </c>
      <c r="N35" s="31" t="str">
        <f t="shared" si="3"/>
        <v>ОДНОРОДНЫЕ</v>
      </c>
      <c r="O35" s="35">
        <f t="shared" si="5"/>
        <v>7643.2666666666673</v>
      </c>
    </row>
    <row r="36" spans="1:15" ht="39.75" customHeight="1" x14ac:dyDescent="0.25">
      <c r="A36" s="24">
        <v>17</v>
      </c>
      <c r="B36" s="33" t="s">
        <v>66</v>
      </c>
      <c r="C36" s="34" t="s">
        <v>34</v>
      </c>
      <c r="D36" s="34">
        <v>1250</v>
      </c>
      <c r="E36" s="35">
        <v>0.89800000000000002</v>
      </c>
      <c r="F36" s="35">
        <v>0.92</v>
      </c>
      <c r="G36" s="35">
        <v>0.96</v>
      </c>
      <c r="H36" s="35"/>
      <c r="I36" s="35"/>
      <c r="J36" s="35">
        <f t="shared" si="4"/>
        <v>0.92600000000000005</v>
      </c>
      <c r="K36" s="34">
        <f t="shared" si="0"/>
        <v>3</v>
      </c>
      <c r="L36" s="34">
        <f t="shared" si="1"/>
        <v>3.1432467291003387E-2</v>
      </c>
      <c r="M36" s="34">
        <f t="shared" si="2"/>
        <v>3.3944349126353544</v>
      </c>
      <c r="N36" s="31" t="str">
        <f t="shared" si="3"/>
        <v>ОДНОРОДНЫЕ</v>
      </c>
      <c r="O36" s="35">
        <f t="shared" si="5"/>
        <v>1157.5</v>
      </c>
    </row>
    <row r="37" spans="1:15" ht="69.75" customHeight="1" x14ac:dyDescent="0.25">
      <c r="A37" s="23">
        <v>18</v>
      </c>
      <c r="B37" s="33" t="s">
        <v>67</v>
      </c>
      <c r="C37" s="37" t="s">
        <v>24</v>
      </c>
      <c r="D37" s="34">
        <v>2</v>
      </c>
      <c r="E37" s="35">
        <v>1840.15</v>
      </c>
      <c r="F37" s="35">
        <v>1843.83</v>
      </c>
      <c r="G37" s="35">
        <v>1858.58</v>
      </c>
      <c r="H37" s="35"/>
      <c r="I37" s="35"/>
      <c r="J37" s="35">
        <f t="shared" si="4"/>
        <v>1847.5199999999998</v>
      </c>
      <c r="K37" s="34">
        <f t="shared" si="0"/>
        <v>3</v>
      </c>
      <c r="L37" s="34">
        <f t="shared" si="1"/>
        <v>9.7533737752635528</v>
      </c>
      <c r="M37" s="34">
        <f t="shared" si="2"/>
        <v>0.52791708751534783</v>
      </c>
      <c r="N37" s="31" t="str">
        <f t="shared" si="3"/>
        <v>ОДНОРОДНЫЕ</v>
      </c>
      <c r="O37" s="35">
        <f t="shared" si="5"/>
        <v>3695.0399999999995</v>
      </c>
    </row>
    <row r="38" spans="1:15" ht="38.25" customHeight="1" x14ac:dyDescent="0.25">
      <c r="A38" s="24">
        <v>19</v>
      </c>
      <c r="B38" s="33" t="s">
        <v>26</v>
      </c>
      <c r="C38" s="34" t="s">
        <v>24</v>
      </c>
      <c r="D38" s="34">
        <v>10</v>
      </c>
      <c r="E38" s="35">
        <v>901.18</v>
      </c>
      <c r="F38" s="35">
        <v>902.98</v>
      </c>
      <c r="G38" s="35">
        <v>910.2</v>
      </c>
      <c r="H38" s="35"/>
      <c r="I38" s="35"/>
      <c r="J38" s="35">
        <f t="shared" si="4"/>
        <v>904.78666666666652</v>
      </c>
      <c r="K38" s="34">
        <f t="shared" si="0"/>
        <v>3</v>
      </c>
      <c r="L38" s="34">
        <f t="shared" si="1"/>
        <v>4.7736917928720244</v>
      </c>
      <c r="M38" s="34">
        <f t="shared" si="2"/>
        <v>0.5276041268886984</v>
      </c>
      <c r="N38" s="31" t="str">
        <f t="shared" si="3"/>
        <v>ОДНОРОДНЫЕ</v>
      </c>
      <c r="O38" s="35">
        <f t="shared" si="5"/>
        <v>9047.866666666665</v>
      </c>
    </row>
    <row r="39" spans="1:15" ht="36.75" customHeight="1" x14ac:dyDescent="0.25">
      <c r="A39" s="24">
        <v>20</v>
      </c>
      <c r="B39" s="33" t="s">
        <v>59</v>
      </c>
      <c r="C39" s="34" t="s">
        <v>24</v>
      </c>
      <c r="D39" s="34">
        <v>12</v>
      </c>
      <c r="E39" s="35">
        <v>86.95</v>
      </c>
      <c r="F39" s="35">
        <v>87.12</v>
      </c>
      <c r="G39" s="35">
        <v>87.82</v>
      </c>
      <c r="H39" s="35"/>
      <c r="I39" s="35"/>
      <c r="J39" s="35">
        <f t="shared" si="4"/>
        <v>87.296666666666667</v>
      </c>
      <c r="K39" s="34">
        <f t="shared" si="0"/>
        <v>3</v>
      </c>
      <c r="L39" s="34">
        <f t="shared" si="1"/>
        <v>0.46112182049142719</v>
      </c>
      <c r="M39" s="34">
        <f t="shared" si="2"/>
        <v>0.52822385790762594</v>
      </c>
      <c r="N39" s="31" t="str">
        <f t="shared" si="3"/>
        <v>ОДНОРОДНЫЕ</v>
      </c>
      <c r="O39" s="35">
        <f t="shared" si="5"/>
        <v>1047.56</v>
      </c>
    </row>
    <row r="40" spans="1:15" ht="38.25" customHeight="1" x14ac:dyDescent="0.25">
      <c r="A40" s="24">
        <v>21</v>
      </c>
      <c r="B40" s="33" t="s">
        <v>60</v>
      </c>
      <c r="C40" s="34" t="s">
        <v>24</v>
      </c>
      <c r="D40" s="34">
        <v>220</v>
      </c>
      <c r="E40" s="35">
        <v>60</v>
      </c>
      <c r="F40" s="35">
        <v>61.6</v>
      </c>
      <c r="G40" s="35">
        <v>63</v>
      </c>
      <c r="H40" s="35"/>
      <c r="I40" s="35"/>
      <c r="J40" s="35">
        <f t="shared" si="4"/>
        <v>61.533333333333331</v>
      </c>
      <c r="K40" s="34">
        <f t="shared" si="0"/>
        <v>3</v>
      </c>
      <c r="L40" s="34">
        <f t="shared" si="1"/>
        <v>1.5011106998930268</v>
      </c>
      <c r="M40" s="34">
        <f t="shared" si="2"/>
        <v>2.4395081796744749</v>
      </c>
      <c r="N40" s="31" t="str">
        <f t="shared" si="3"/>
        <v>ОДНОРОДНЫЕ</v>
      </c>
      <c r="O40" s="35">
        <f t="shared" si="5"/>
        <v>13537.333333333332</v>
      </c>
    </row>
    <row r="41" spans="1:15" ht="40.5" customHeight="1" x14ac:dyDescent="0.25">
      <c r="A41" s="24">
        <v>22</v>
      </c>
      <c r="B41" s="33" t="s">
        <v>61</v>
      </c>
      <c r="C41" s="34" t="s">
        <v>24</v>
      </c>
      <c r="D41" s="34">
        <v>60</v>
      </c>
      <c r="E41" s="35">
        <v>100</v>
      </c>
      <c r="F41" s="35">
        <v>100.2</v>
      </c>
      <c r="G41" s="35">
        <v>101</v>
      </c>
      <c r="H41" s="35"/>
      <c r="I41" s="35"/>
      <c r="J41" s="35">
        <f t="shared" si="4"/>
        <v>100.39999999999999</v>
      </c>
      <c r="K41" s="34">
        <f t="shared" si="0"/>
        <v>3</v>
      </c>
      <c r="L41" s="34">
        <f t="shared" si="1"/>
        <v>0.52915026221291761</v>
      </c>
      <c r="M41" s="34">
        <f t="shared" si="2"/>
        <v>0.52704209383756739</v>
      </c>
      <c r="N41" s="31" t="str">
        <f t="shared" si="3"/>
        <v>ОДНОРОДНЫЕ</v>
      </c>
      <c r="O41" s="35">
        <f t="shared" si="5"/>
        <v>6023.9999999999991</v>
      </c>
    </row>
    <row r="42" spans="1:15" ht="39" hidden="1" customHeight="1" x14ac:dyDescent="0.25">
      <c r="A42" s="24">
        <v>23</v>
      </c>
      <c r="B42" s="33"/>
      <c r="C42" s="34" t="s">
        <v>24</v>
      </c>
      <c r="D42" s="34"/>
      <c r="E42" s="35"/>
      <c r="F42" s="35"/>
      <c r="G42" s="35"/>
      <c r="H42" s="35"/>
      <c r="I42" s="35"/>
      <c r="J42" s="35" t="e">
        <f t="shared" si="4"/>
        <v>#DIV/0!</v>
      </c>
      <c r="K42" s="34">
        <f t="shared" si="0"/>
        <v>0</v>
      </c>
      <c r="L42" s="34" t="e">
        <f t="shared" si="1"/>
        <v>#DIV/0!</v>
      </c>
      <c r="M42" s="34" t="e">
        <f t="shared" si="2"/>
        <v>#DIV/0!</v>
      </c>
      <c r="N42" s="31" t="e">
        <f t="shared" si="3"/>
        <v>#DIV/0!</v>
      </c>
      <c r="O42" s="35" t="e">
        <f t="shared" si="5"/>
        <v>#DIV/0!</v>
      </c>
    </row>
    <row r="43" spans="1:15" ht="35.25" hidden="1" customHeight="1" x14ac:dyDescent="0.25">
      <c r="A43" s="24">
        <v>24</v>
      </c>
      <c r="B43" s="33"/>
      <c r="C43" s="34" t="s">
        <v>24</v>
      </c>
      <c r="D43" s="34"/>
      <c r="E43" s="35"/>
      <c r="F43" s="35"/>
      <c r="G43" s="35"/>
      <c r="H43" s="35"/>
      <c r="I43" s="35"/>
      <c r="J43" s="35" t="e">
        <f t="shared" si="4"/>
        <v>#DIV/0!</v>
      </c>
      <c r="K43" s="34">
        <f t="shared" si="0"/>
        <v>0</v>
      </c>
      <c r="L43" s="34" t="e">
        <f t="shared" si="1"/>
        <v>#DIV/0!</v>
      </c>
      <c r="M43" s="34" t="e">
        <f t="shared" si="2"/>
        <v>#DIV/0!</v>
      </c>
      <c r="N43" s="31" t="e">
        <f t="shared" si="3"/>
        <v>#DIV/0!</v>
      </c>
      <c r="O43" s="35" t="e">
        <f t="shared" si="5"/>
        <v>#DIV/0!</v>
      </c>
    </row>
    <row r="44" spans="1:15" ht="57.75" hidden="1" customHeight="1" x14ac:dyDescent="0.25">
      <c r="A44" s="24">
        <v>25</v>
      </c>
      <c r="B44" s="33"/>
      <c r="C44" s="34" t="s">
        <v>24</v>
      </c>
      <c r="D44" s="34"/>
      <c r="E44" s="35"/>
      <c r="F44" s="35"/>
      <c r="G44" s="35"/>
      <c r="H44" s="35"/>
      <c r="I44" s="35"/>
      <c r="J44" s="35" t="e">
        <f t="shared" si="4"/>
        <v>#DIV/0!</v>
      </c>
      <c r="K44" s="34">
        <f t="shared" si="0"/>
        <v>0</v>
      </c>
      <c r="L44" s="34" t="e">
        <f t="shared" si="1"/>
        <v>#DIV/0!</v>
      </c>
      <c r="M44" s="34" t="e">
        <f t="shared" si="2"/>
        <v>#DIV/0!</v>
      </c>
      <c r="N44" s="31" t="e">
        <f t="shared" si="3"/>
        <v>#DIV/0!</v>
      </c>
      <c r="O44" s="35" t="e">
        <f t="shared" si="5"/>
        <v>#DIV/0!</v>
      </c>
    </row>
    <row r="45" spans="1:15" ht="49.5" hidden="1" customHeight="1" x14ac:dyDescent="0.25">
      <c r="A45" s="24">
        <v>26</v>
      </c>
      <c r="B45" s="33"/>
      <c r="C45" s="34" t="s">
        <v>24</v>
      </c>
      <c r="D45" s="34"/>
      <c r="E45" s="35"/>
      <c r="F45" s="35"/>
      <c r="G45" s="35"/>
      <c r="H45" s="35"/>
      <c r="I45" s="35"/>
      <c r="J45" s="35" t="e">
        <f t="shared" si="4"/>
        <v>#DIV/0!</v>
      </c>
      <c r="K45" s="34">
        <f t="shared" si="0"/>
        <v>0</v>
      </c>
      <c r="L45" s="34" t="e">
        <f t="shared" si="1"/>
        <v>#DIV/0!</v>
      </c>
      <c r="M45" s="34" t="e">
        <f t="shared" si="2"/>
        <v>#DIV/0!</v>
      </c>
      <c r="N45" s="31" t="e">
        <f t="shared" si="3"/>
        <v>#DIV/0!</v>
      </c>
      <c r="O45" s="35" t="e">
        <f t="shared" si="5"/>
        <v>#DIV/0!</v>
      </c>
    </row>
    <row r="46" spans="1:15" ht="64.5" hidden="1" customHeight="1" x14ac:dyDescent="0.25">
      <c r="A46" s="24">
        <v>27</v>
      </c>
      <c r="B46" s="33"/>
      <c r="C46" s="34" t="s">
        <v>24</v>
      </c>
      <c r="D46" s="34"/>
      <c r="E46" s="35"/>
      <c r="F46" s="35"/>
      <c r="G46" s="35"/>
      <c r="H46" s="35"/>
      <c r="I46" s="35"/>
      <c r="J46" s="35" t="e">
        <f t="shared" si="4"/>
        <v>#DIV/0!</v>
      </c>
      <c r="K46" s="34">
        <f t="shared" si="0"/>
        <v>0</v>
      </c>
      <c r="L46" s="34" t="e">
        <f t="shared" si="1"/>
        <v>#DIV/0!</v>
      </c>
      <c r="M46" s="34" t="e">
        <f t="shared" si="2"/>
        <v>#DIV/0!</v>
      </c>
      <c r="N46" s="31" t="e">
        <f t="shared" si="3"/>
        <v>#DIV/0!</v>
      </c>
      <c r="O46" s="35" t="e">
        <f t="shared" si="5"/>
        <v>#DIV/0!</v>
      </c>
    </row>
    <row r="47" spans="1:15" ht="94.5" hidden="1" x14ac:dyDescent="0.25">
      <c r="A47" s="24">
        <v>28</v>
      </c>
      <c r="B47" s="33" t="s">
        <v>29</v>
      </c>
      <c r="C47" s="34" t="s">
        <v>24</v>
      </c>
      <c r="D47" s="34"/>
      <c r="E47" s="35"/>
      <c r="F47" s="35"/>
      <c r="G47" s="35"/>
      <c r="H47" s="35"/>
      <c r="I47" s="35"/>
      <c r="J47" s="35" t="e">
        <f t="shared" si="4"/>
        <v>#DIV/0!</v>
      </c>
      <c r="K47" s="34">
        <f t="shared" si="0"/>
        <v>0</v>
      </c>
      <c r="L47" s="34" t="e">
        <f t="shared" si="1"/>
        <v>#DIV/0!</v>
      </c>
      <c r="M47" s="34" t="e">
        <f t="shared" si="2"/>
        <v>#DIV/0!</v>
      </c>
      <c r="N47" s="31" t="e">
        <f t="shared" si="3"/>
        <v>#DIV/0!</v>
      </c>
      <c r="O47" s="35" t="e">
        <f t="shared" si="5"/>
        <v>#DIV/0!</v>
      </c>
    </row>
    <row r="48" spans="1:15" ht="15" hidden="1" customHeight="1" x14ac:dyDescent="0.25">
      <c r="A48" s="24"/>
      <c r="B48" s="33"/>
      <c r="C48" s="34" t="s">
        <v>24</v>
      </c>
      <c r="D48" s="34"/>
      <c r="E48" s="35"/>
      <c r="F48" s="35"/>
      <c r="G48" s="35"/>
      <c r="H48" s="35"/>
      <c r="I48" s="35"/>
      <c r="J48" s="35" t="e">
        <f t="shared" si="4"/>
        <v>#DIV/0!</v>
      </c>
      <c r="K48" s="34">
        <f t="shared" si="0"/>
        <v>0</v>
      </c>
      <c r="L48" s="34" t="e">
        <f t="shared" si="1"/>
        <v>#DIV/0!</v>
      </c>
      <c r="M48" s="34" t="e">
        <f t="shared" si="2"/>
        <v>#DIV/0!</v>
      </c>
      <c r="N48" s="31" t="e">
        <f t="shared" si="3"/>
        <v>#DIV/0!</v>
      </c>
      <c r="O48" s="35" t="e">
        <f t="shared" si="5"/>
        <v>#DIV/0!</v>
      </c>
    </row>
    <row r="49" spans="1:15" ht="15" hidden="1" customHeight="1" x14ac:dyDescent="0.25">
      <c r="A49" s="24"/>
      <c r="B49" s="33"/>
      <c r="C49" s="34" t="s">
        <v>24</v>
      </c>
      <c r="D49" s="34"/>
      <c r="E49" s="35"/>
      <c r="F49" s="35"/>
      <c r="G49" s="35"/>
      <c r="H49" s="35"/>
      <c r="I49" s="35"/>
      <c r="J49" s="35" t="e">
        <f t="shared" si="4"/>
        <v>#DIV/0!</v>
      </c>
      <c r="K49" s="34">
        <f t="shared" si="0"/>
        <v>0</v>
      </c>
      <c r="L49" s="34" t="e">
        <f t="shared" si="1"/>
        <v>#DIV/0!</v>
      </c>
      <c r="M49" s="34" t="e">
        <f t="shared" si="2"/>
        <v>#DIV/0!</v>
      </c>
      <c r="N49" s="31" t="e">
        <f t="shared" si="3"/>
        <v>#DIV/0!</v>
      </c>
      <c r="O49" s="35" t="e">
        <f t="shared" si="5"/>
        <v>#DIV/0!</v>
      </c>
    </row>
    <row r="50" spans="1:15" ht="15" hidden="1" customHeight="1" x14ac:dyDescent="0.25">
      <c r="A50" s="24"/>
      <c r="B50" s="33"/>
      <c r="C50" s="34" t="s">
        <v>24</v>
      </c>
      <c r="D50" s="34"/>
      <c r="E50" s="35"/>
      <c r="F50" s="35"/>
      <c r="G50" s="35"/>
      <c r="H50" s="35"/>
      <c r="I50" s="35"/>
      <c r="J50" s="35" t="e">
        <f t="shared" si="4"/>
        <v>#DIV/0!</v>
      </c>
      <c r="K50" s="34">
        <f t="shared" si="0"/>
        <v>0</v>
      </c>
      <c r="L50" s="34" t="e">
        <f t="shared" si="1"/>
        <v>#DIV/0!</v>
      </c>
      <c r="M50" s="34" t="e">
        <f t="shared" si="2"/>
        <v>#DIV/0!</v>
      </c>
      <c r="N50" s="31" t="e">
        <f t="shared" si="3"/>
        <v>#DIV/0!</v>
      </c>
      <c r="O50" s="35" t="e">
        <f t="shared" si="5"/>
        <v>#DIV/0!</v>
      </c>
    </row>
    <row r="51" spans="1:15" ht="15" hidden="1" customHeight="1" x14ac:dyDescent="0.25">
      <c r="A51" s="24"/>
      <c r="B51" s="33"/>
      <c r="C51" s="34" t="s">
        <v>24</v>
      </c>
      <c r="D51" s="34"/>
      <c r="E51" s="35"/>
      <c r="F51" s="35"/>
      <c r="G51" s="35"/>
      <c r="H51" s="35"/>
      <c r="I51" s="35"/>
      <c r="J51" s="35" t="e">
        <f t="shared" si="4"/>
        <v>#DIV/0!</v>
      </c>
      <c r="K51" s="34">
        <f t="shared" si="0"/>
        <v>0</v>
      </c>
      <c r="L51" s="34" t="e">
        <f t="shared" si="1"/>
        <v>#DIV/0!</v>
      </c>
      <c r="M51" s="34" t="e">
        <f t="shared" si="2"/>
        <v>#DIV/0!</v>
      </c>
      <c r="N51" s="31" t="e">
        <f t="shared" si="3"/>
        <v>#DIV/0!</v>
      </c>
      <c r="O51" s="35" t="e">
        <f t="shared" si="5"/>
        <v>#DIV/0!</v>
      </c>
    </row>
    <row r="52" spans="1:15" ht="15" hidden="1" customHeight="1" x14ac:dyDescent="0.25">
      <c r="A52" s="24"/>
      <c r="B52" s="33"/>
      <c r="C52" s="34" t="s">
        <v>24</v>
      </c>
      <c r="D52" s="34"/>
      <c r="E52" s="35"/>
      <c r="F52" s="35"/>
      <c r="G52" s="35"/>
      <c r="H52" s="35"/>
      <c r="I52" s="35"/>
      <c r="J52" s="35" t="e">
        <f t="shared" si="4"/>
        <v>#DIV/0!</v>
      </c>
      <c r="K52" s="34">
        <f t="shared" si="0"/>
        <v>0</v>
      </c>
      <c r="L52" s="34" t="e">
        <f t="shared" si="1"/>
        <v>#DIV/0!</v>
      </c>
      <c r="M52" s="34" t="e">
        <f t="shared" si="2"/>
        <v>#DIV/0!</v>
      </c>
      <c r="N52" s="31" t="e">
        <f t="shared" si="3"/>
        <v>#DIV/0!</v>
      </c>
      <c r="O52" s="35" t="e">
        <f t="shared" si="5"/>
        <v>#DIV/0!</v>
      </c>
    </row>
    <row r="53" spans="1:15" ht="41.25" customHeight="1" x14ac:dyDescent="0.25">
      <c r="A53" s="28">
        <v>23</v>
      </c>
      <c r="B53" s="33" t="s">
        <v>62</v>
      </c>
      <c r="C53" s="34" t="s">
        <v>34</v>
      </c>
      <c r="D53" s="34">
        <v>600</v>
      </c>
      <c r="E53" s="35">
        <v>6.6079999999999997</v>
      </c>
      <c r="F53" s="35">
        <v>6.6210000000000004</v>
      </c>
      <c r="G53" s="35">
        <v>6.6740000000000004</v>
      </c>
      <c r="H53" s="35"/>
      <c r="I53" s="35"/>
      <c r="J53" s="35">
        <f t="shared" si="4"/>
        <v>6.6343333333333332</v>
      </c>
      <c r="K53" s="34">
        <f t="shared" si="0"/>
        <v>3</v>
      </c>
      <c r="L53" s="34">
        <f t="shared" si="1"/>
        <v>3.4961884007206352E-2</v>
      </c>
      <c r="M53" s="34">
        <f t="shared" si="2"/>
        <v>0.5269841331538917</v>
      </c>
      <c r="N53" s="31" t="str">
        <f t="shared" si="3"/>
        <v>ОДНОРОДНЫЕ</v>
      </c>
      <c r="O53" s="35">
        <f t="shared" si="5"/>
        <v>3980.6</v>
      </c>
    </row>
    <row r="54" spans="1:15" ht="39.75" customHeight="1" x14ac:dyDescent="0.25">
      <c r="A54" s="28">
        <v>24</v>
      </c>
      <c r="B54" s="33" t="s">
        <v>35</v>
      </c>
      <c r="C54" s="34" t="s">
        <v>24</v>
      </c>
      <c r="D54" s="34">
        <v>40</v>
      </c>
      <c r="E54" s="35">
        <v>79.3</v>
      </c>
      <c r="F54" s="35">
        <v>80</v>
      </c>
      <c r="G54" s="35">
        <v>80.64</v>
      </c>
      <c r="H54" s="35"/>
      <c r="I54" s="35"/>
      <c r="J54" s="35">
        <f t="shared" si="4"/>
        <v>79.98</v>
      </c>
      <c r="K54" s="34">
        <f t="shared" si="0"/>
        <v>3</v>
      </c>
      <c r="L54" s="34">
        <f t="shared" si="1"/>
        <v>0.67022384320464334</v>
      </c>
      <c r="M54" s="34">
        <f t="shared" si="2"/>
        <v>0.83798930133113692</v>
      </c>
      <c r="N54" s="31" t="str">
        <f t="shared" si="3"/>
        <v>ОДНОРОДНЫЕ</v>
      </c>
      <c r="O54" s="35">
        <f t="shared" si="5"/>
        <v>3199.2000000000003</v>
      </c>
    </row>
    <row r="55" spans="1:15" ht="35.25" customHeight="1" x14ac:dyDescent="0.25">
      <c r="A55" s="28">
        <v>25</v>
      </c>
      <c r="B55" s="33" t="s">
        <v>48</v>
      </c>
      <c r="C55" s="34" t="s">
        <v>24</v>
      </c>
      <c r="D55" s="34">
        <v>250</v>
      </c>
      <c r="E55" s="35">
        <v>70</v>
      </c>
      <c r="F55" s="35">
        <v>71</v>
      </c>
      <c r="G55" s="35">
        <v>71.569999999999993</v>
      </c>
      <c r="H55" s="35"/>
      <c r="I55" s="35"/>
      <c r="J55" s="35">
        <f t="shared" si="4"/>
        <v>70.856666666666669</v>
      </c>
      <c r="K55" s="34">
        <f t="shared" si="0"/>
        <v>3</v>
      </c>
      <c r="L55" s="34">
        <f t="shared" si="1"/>
        <v>0.79475363058832793</v>
      </c>
      <c r="M55" s="34">
        <f t="shared" si="2"/>
        <v>1.1216356455591023</v>
      </c>
      <c r="N55" s="31" t="str">
        <f t="shared" si="3"/>
        <v>ОДНОРОДНЫЕ</v>
      </c>
      <c r="O55" s="35">
        <f t="shared" si="5"/>
        <v>17714.166666666668</v>
      </c>
    </row>
    <row r="56" spans="1:15" ht="33" customHeight="1" x14ac:dyDescent="0.25">
      <c r="A56" s="30">
        <v>26</v>
      </c>
      <c r="B56" s="33" t="s">
        <v>53</v>
      </c>
      <c r="C56" s="37" t="s">
        <v>24</v>
      </c>
      <c r="D56" s="34">
        <v>50</v>
      </c>
      <c r="E56" s="35">
        <v>80</v>
      </c>
      <c r="F56" s="35">
        <v>81</v>
      </c>
      <c r="G56" s="35">
        <v>81.650000000000006</v>
      </c>
      <c r="H56" s="35"/>
      <c r="I56" s="35"/>
      <c r="J56" s="35">
        <f t="shared" si="4"/>
        <v>80.88333333333334</v>
      </c>
      <c r="K56" s="34">
        <f t="shared" si="0"/>
        <v>3</v>
      </c>
      <c r="L56" s="34">
        <f t="shared" si="1"/>
        <v>0.83116384265278143</v>
      </c>
      <c r="M56" s="34">
        <f t="shared" si="2"/>
        <v>1.0276082950580441</v>
      </c>
      <c r="N56" s="31" t="str">
        <f t="shared" si="3"/>
        <v>ОДНОРОДНЫЕ</v>
      </c>
      <c r="O56" s="35">
        <f t="shared" si="5"/>
        <v>4044.166666666667</v>
      </c>
    </row>
    <row r="57" spans="1:15" ht="53.25" customHeight="1" x14ac:dyDescent="0.25">
      <c r="A57" s="28">
        <v>27</v>
      </c>
      <c r="B57" s="33" t="s">
        <v>31</v>
      </c>
      <c r="C57" s="34" t="s">
        <v>24</v>
      </c>
      <c r="D57" s="34">
        <v>120</v>
      </c>
      <c r="E57" s="35">
        <v>75.69</v>
      </c>
      <c r="F57" s="35">
        <v>77</v>
      </c>
      <c r="G57" s="35">
        <v>77.62</v>
      </c>
      <c r="H57" s="35"/>
      <c r="I57" s="35"/>
      <c r="J57" s="35">
        <f t="shared" si="4"/>
        <v>76.77</v>
      </c>
      <c r="K57" s="34">
        <f t="shared" si="0"/>
        <v>3</v>
      </c>
      <c r="L57" s="34">
        <f t="shared" si="1"/>
        <v>0.9853425800197646</v>
      </c>
      <c r="M57" s="34">
        <f t="shared" si="2"/>
        <v>1.2834995180666466</v>
      </c>
      <c r="N57" s="31" t="str">
        <f t="shared" si="3"/>
        <v>ОДНОРОДНЫЕ</v>
      </c>
      <c r="O57" s="35">
        <f t="shared" si="5"/>
        <v>9212.4</v>
      </c>
    </row>
    <row r="58" spans="1:15" ht="51" customHeight="1" x14ac:dyDescent="0.25">
      <c r="A58" s="28">
        <v>28</v>
      </c>
      <c r="B58" s="33" t="s">
        <v>51</v>
      </c>
      <c r="C58" s="34" t="s">
        <v>24</v>
      </c>
      <c r="D58" s="34">
        <v>12</v>
      </c>
      <c r="E58" s="35">
        <v>59.37</v>
      </c>
      <c r="F58" s="35">
        <v>60</v>
      </c>
      <c r="G58" s="35">
        <v>60.48</v>
      </c>
      <c r="H58" s="35"/>
      <c r="I58" s="35"/>
      <c r="J58" s="35">
        <f t="shared" si="4"/>
        <v>59.949999999999996</v>
      </c>
      <c r="K58" s="34">
        <f t="shared" si="0"/>
        <v>3</v>
      </c>
      <c r="L58" s="34">
        <f t="shared" si="1"/>
        <v>0.55668662638867106</v>
      </c>
      <c r="M58" s="34">
        <f t="shared" si="2"/>
        <v>0.92858486470170332</v>
      </c>
      <c r="N58" s="31" t="str">
        <f t="shared" si="3"/>
        <v>ОДНОРОДНЫЕ</v>
      </c>
      <c r="O58" s="35">
        <f t="shared" si="5"/>
        <v>719.4</v>
      </c>
    </row>
    <row r="59" spans="1:15" ht="85.5" customHeight="1" x14ac:dyDescent="0.25">
      <c r="A59" s="28">
        <v>29</v>
      </c>
      <c r="B59" s="33" t="s">
        <v>49</v>
      </c>
      <c r="C59" s="34" t="s">
        <v>24</v>
      </c>
      <c r="D59" s="34">
        <v>20</v>
      </c>
      <c r="E59" s="35">
        <v>278.04000000000002</v>
      </c>
      <c r="F59" s="35">
        <v>278</v>
      </c>
      <c r="G59" s="35">
        <v>280.83</v>
      </c>
      <c r="H59" s="35"/>
      <c r="I59" s="35"/>
      <c r="J59" s="35">
        <f t="shared" si="4"/>
        <v>278.95666666666665</v>
      </c>
      <c r="K59" s="34">
        <f t="shared" si="0"/>
        <v>3</v>
      </c>
      <c r="L59" s="34">
        <f t="shared" si="1"/>
        <v>1.6224775293769973</v>
      </c>
      <c r="M59" s="34">
        <f t="shared" si="2"/>
        <v>0.58162350043985234</v>
      </c>
      <c r="N59" s="31" t="str">
        <f t="shared" si="3"/>
        <v>ОДНОРОДНЫЕ</v>
      </c>
      <c r="O59" s="35">
        <f t="shared" si="5"/>
        <v>5579.1333333333332</v>
      </c>
    </row>
    <row r="60" spans="1:15" ht="41.25" customHeight="1" x14ac:dyDescent="0.25">
      <c r="A60" s="28">
        <v>30</v>
      </c>
      <c r="B60" s="33" t="s">
        <v>68</v>
      </c>
      <c r="C60" s="34" t="s">
        <v>24</v>
      </c>
      <c r="D60" s="34">
        <v>5</v>
      </c>
      <c r="E60" s="35">
        <v>908.63</v>
      </c>
      <c r="F60" s="35">
        <v>910.45</v>
      </c>
      <c r="G60" s="35">
        <v>917.73</v>
      </c>
      <c r="H60" s="35"/>
      <c r="I60" s="35"/>
      <c r="J60" s="35">
        <f t="shared" si="4"/>
        <v>912.27</v>
      </c>
      <c r="K60" s="34">
        <f t="shared" si="0"/>
        <v>3</v>
      </c>
      <c r="L60" s="34">
        <f t="shared" si="1"/>
        <v>4.8152673861375588</v>
      </c>
      <c r="M60" s="34">
        <f t="shared" si="2"/>
        <v>0.52783357845128731</v>
      </c>
      <c r="N60" s="31" t="str">
        <f t="shared" si="3"/>
        <v>ОДНОРОДНЫЕ</v>
      </c>
      <c r="O60" s="35">
        <f t="shared" si="5"/>
        <v>4561.3500000000004</v>
      </c>
    </row>
    <row r="61" spans="1:15" ht="67.5" customHeight="1" x14ac:dyDescent="0.25">
      <c r="A61" s="28">
        <v>31</v>
      </c>
      <c r="B61" s="33" t="s">
        <v>45</v>
      </c>
      <c r="C61" s="34" t="s">
        <v>24</v>
      </c>
      <c r="D61" s="34">
        <v>5</v>
      </c>
      <c r="E61" s="35">
        <v>127.63</v>
      </c>
      <c r="F61" s="35">
        <v>128</v>
      </c>
      <c r="G61" s="35">
        <v>129.02000000000001</v>
      </c>
      <c r="H61" s="35"/>
      <c r="I61" s="35"/>
      <c r="J61" s="35">
        <f t="shared" si="4"/>
        <v>128.21666666666667</v>
      </c>
      <c r="K61" s="34">
        <f t="shared" si="0"/>
        <v>3</v>
      </c>
      <c r="L61" s="34">
        <f t="shared" si="1"/>
        <v>0.71988424995504952</v>
      </c>
      <c r="M61" s="34">
        <f t="shared" si="2"/>
        <v>0.56145918363841119</v>
      </c>
      <c r="N61" s="31" t="str">
        <f t="shared" si="3"/>
        <v>ОДНОРОДНЫЕ</v>
      </c>
      <c r="O61" s="35">
        <f t="shared" si="5"/>
        <v>641.08333333333337</v>
      </c>
    </row>
    <row r="62" spans="1:15" ht="57" customHeight="1" x14ac:dyDescent="0.25">
      <c r="A62" s="30">
        <v>32</v>
      </c>
      <c r="B62" s="33" t="s">
        <v>37</v>
      </c>
      <c r="C62" s="37" t="s">
        <v>24</v>
      </c>
      <c r="D62" s="34">
        <v>50</v>
      </c>
      <c r="E62" s="35">
        <v>242.57</v>
      </c>
      <c r="F62" s="35">
        <v>243.06</v>
      </c>
      <c r="G62" s="35">
        <v>245</v>
      </c>
      <c r="H62" s="35"/>
      <c r="I62" s="35"/>
      <c r="J62" s="35">
        <f t="shared" si="4"/>
        <v>243.54333333333332</v>
      </c>
      <c r="K62" s="34">
        <f t="shared" si="0"/>
        <v>3</v>
      </c>
      <c r="L62" s="34">
        <f t="shared" si="1"/>
        <v>1.2850810609970638</v>
      </c>
      <c r="M62" s="34">
        <f t="shared" si="2"/>
        <v>0.52766012660186301</v>
      </c>
      <c r="N62" s="31" t="str">
        <f t="shared" si="3"/>
        <v>ОДНОРОДНЫЕ</v>
      </c>
      <c r="O62" s="35">
        <f t="shared" si="5"/>
        <v>12177.166666666666</v>
      </c>
    </row>
    <row r="63" spans="1:15" ht="69" customHeight="1" x14ac:dyDescent="0.25">
      <c r="A63" s="28">
        <v>33</v>
      </c>
      <c r="B63" s="26" t="s">
        <v>69</v>
      </c>
      <c r="C63" s="34" t="s">
        <v>24</v>
      </c>
      <c r="D63" s="34">
        <v>10</v>
      </c>
      <c r="E63" s="35">
        <v>743.78</v>
      </c>
      <c r="F63" s="35">
        <v>745.27</v>
      </c>
      <c r="G63" s="35">
        <v>751.23</v>
      </c>
      <c r="H63" s="35"/>
      <c r="I63" s="35"/>
      <c r="J63" s="35">
        <f t="shared" si="4"/>
        <v>746.75999999999988</v>
      </c>
      <c r="K63" s="34">
        <f t="shared" si="0"/>
        <v>3</v>
      </c>
      <c r="L63" s="34">
        <f t="shared" si="1"/>
        <v>3.9421694534862639</v>
      </c>
      <c r="M63" s="34">
        <f t="shared" si="2"/>
        <v>0.52790313534284972</v>
      </c>
      <c r="N63" s="31" t="str">
        <f t="shared" si="3"/>
        <v>ОДНОРОДНЫЕ</v>
      </c>
      <c r="O63" s="35">
        <f t="shared" si="5"/>
        <v>7467.5999999999985</v>
      </c>
    </row>
    <row r="64" spans="1:15" ht="39" customHeight="1" x14ac:dyDescent="0.25">
      <c r="A64" s="28">
        <v>34</v>
      </c>
      <c r="B64" s="33" t="s">
        <v>63</v>
      </c>
      <c r="C64" s="34" t="s">
        <v>24</v>
      </c>
      <c r="D64" s="34">
        <v>120</v>
      </c>
      <c r="E64" s="35">
        <v>65.25</v>
      </c>
      <c r="F64" s="35">
        <v>66</v>
      </c>
      <c r="G64" s="35">
        <v>66.53</v>
      </c>
      <c r="H64" s="35"/>
      <c r="I64" s="35"/>
      <c r="J64" s="35">
        <f t="shared" si="4"/>
        <v>65.926666666666662</v>
      </c>
      <c r="K64" s="34">
        <f t="shared" si="0"/>
        <v>3</v>
      </c>
      <c r="L64" s="34">
        <f t="shared" si="1"/>
        <v>0.64314332254430973</v>
      </c>
      <c r="M64" s="34">
        <f t="shared" si="2"/>
        <v>0.97554351685353891</v>
      </c>
      <c r="N64" s="31" t="str">
        <f t="shared" si="3"/>
        <v>ОДНОРОДНЫЕ</v>
      </c>
      <c r="O64" s="35">
        <f t="shared" si="5"/>
        <v>7911.2</v>
      </c>
    </row>
    <row r="65" spans="1:15" ht="72" customHeight="1" x14ac:dyDescent="0.25">
      <c r="A65" s="28">
        <v>35</v>
      </c>
      <c r="B65" s="33" t="s">
        <v>40</v>
      </c>
      <c r="C65" s="34" t="s">
        <v>24</v>
      </c>
      <c r="D65" s="34">
        <v>40</v>
      </c>
      <c r="E65" s="35">
        <v>280.72000000000003</v>
      </c>
      <c r="F65" s="35">
        <v>281.27999999999997</v>
      </c>
      <c r="G65" s="35">
        <v>283.52999999999997</v>
      </c>
      <c r="H65" s="35"/>
      <c r="I65" s="35"/>
      <c r="J65" s="35">
        <f t="shared" si="4"/>
        <v>281.84333333333331</v>
      </c>
      <c r="K65" s="34">
        <f t="shared" si="0"/>
        <v>3</v>
      </c>
      <c r="L65" s="34">
        <f t="shared" si="1"/>
        <v>1.4872906015077456</v>
      </c>
      <c r="M65" s="34">
        <f t="shared" si="2"/>
        <v>0.52770118204241567</v>
      </c>
      <c r="N65" s="31" t="str">
        <f t="shared" si="3"/>
        <v>ОДНОРОДНЫЕ</v>
      </c>
      <c r="O65" s="35">
        <f t="shared" si="5"/>
        <v>11273.733333333332</v>
      </c>
    </row>
    <row r="66" spans="1:15" ht="67.5" customHeight="1" x14ac:dyDescent="0.25">
      <c r="A66" s="28">
        <v>36</v>
      </c>
      <c r="B66" s="33" t="s">
        <v>25</v>
      </c>
      <c r="C66" s="34" t="s">
        <v>24</v>
      </c>
      <c r="D66" s="34">
        <v>20</v>
      </c>
      <c r="E66" s="35">
        <v>71.98</v>
      </c>
      <c r="F66" s="35">
        <v>72.12</v>
      </c>
      <c r="G66" s="35">
        <v>72.7</v>
      </c>
      <c r="H66" s="35"/>
      <c r="I66" s="35"/>
      <c r="J66" s="35">
        <f t="shared" si="4"/>
        <v>72.266666666666666</v>
      </c>
      <c r="K66" s="34">
        <f t="shared" si="0"/>
        <v>3</v>
      </c>
      <c r="L66" s="34">
        <f t="shared" si="1"/>
        <v>0.38175035472587682</v>
      </c>
      <c r="M66" s="34">
        <f t="shared" si="2"/>
        <v>0.52825233587529086</v>
      </c>
      <c r="N66" s="31" t="str">
        <f t="shared" si="3"/>
        <v>ОДНОРОДНЫЕ</v>
      </c>
      <c r="O66" s="35">
        <f t="shared" si="5"/>
        <v>1445.3333333333333</v>
      </c>
    </row>
    <row r="67" spans="1:15" ht="63" customHeight="1" x14ac:dyDescent="0.25">
      <c r="A67" s="28">
        <v>37</v>
      </c>
      <c r="B67" s="33" t="s">
        <v>36</v>
      </c>
      <c r="C67" s="34" t="s">
        <v>24</v>
      </c>
      <c r="D67" s="34">
        <v>45</v>
      </c>
      <c r="E67" s="35">
        <v>139.34</v>
      </c>
      <c r="F67" s="35">
        <v>139.62</v>
      </c>
      <c r="G67" s="35">
        <v>140.74</v>
      </c>
      <c r="H67" s="35"/>
      <c r="I67" s="35"/>
      <c r="J67" s="35">
        <f t="shared" si="4"/>
        <v>139.9</v>
      </c>
      <c r="K67" s="34">
        <f t="shared" si="0"/>
        <v>3</v>
      </c>
      <c r="L67" s="34">
        <f t="shared" si="1"/>
        <v>0.74081036709808845</v>
      </c>
      <c r="M67" s="34">
        <f t="shared" si="2"/>
        <v>0.52952849685352998</v>
      </c>
      <c r="N67" s="31" t="str">
        <f t="shared" si="3"/>
        <v>ОДНОРОДНЫЕ</v>
      </c>
      <c r="O67" s="35">
        <f t="shared" si="5"/>
        <v>6295.5</v>
      </c>
    </row>
    <row r="68" spans="1:15" ht="34.5" customHeight="1" x14ac:dyDescent="0.25">
      <c r="A68" s="30">
        <v>38</v>
      </c>
      <c r="B68" s="33" t="s">
        <v>47</v>
      </c>
      <c r="C68" s="37" t="s">
        <v>24</v>
      </c>
      <c r="D68" s="34">
        <v>30</v>
      </c>
      <c r="E68" s="35">
        <v>140</v>
      </c>
      <c r="F68" s="35">
        <v>140.28</v>
      </c>
      <c r="G68" s="35">
        <v>141.4</v>
      </c>
      <c r="H68" s="35"/>
      <c r="I68" s="35"/>
      <c r="J68" s="35">
        <f t="shared" si="4"/>
        <v>140.55999999999997</v>
      </c>
      <c r="K68" s="34">
        <f t="shared" si="0"/>
        <v>3</v>
      </c>
      <c r="L68" s="34">
        <f t="shared" si="1"/>
        <v>0.74081036709808845</v>
      </c>
      <c r="M68" s="34">
        <f t="shared" si="2"/>
        <v>0.52704209383757017</v>
      </c>
      <c r="N68" s="31" t="str">
        <f t="shared" si="3"/>
        <v>ОДНОРОДНЫЕ</v>
      </c>
      <c r="O68" s="35">
        <f t="shared" si="5"/>
        <v>4216.7999999999993</v>
      </c>
    </row>
    <row r="69" spans="1:15" ht="37.5" customHeight="1" x14ac:dyDescent="0.25">
      <c r="A69" s="28">
        <v>39</v>
      </c>
      <c r="B69" s="33" t="s">
        <v>70</v>
      </c>
      <c r="C69" s="34" t="s">
        <v>24</v>
      </c>
      <c r="D69" s="34">
        <v>2</v>
      </c>
      <c r="E69" s="35">
        <v>22.21</v>
      </c>
      <c r="F69" s="35">
        <v>24</v>
      </c>
      <c r="G69" s="35">
        <v>26</v>
      </c>
      <c r="H69" s="35"/>
      <c r="I69" s="35"/>
      <c r="J69" s="35">
        <f t="shared" si="4"/>
        <v>24.070000000000004</v>
      </c>
      <c r="K69" s="34">
        <f t="shared" si="0"/>
        <v>3</v>
      </c>
      <c r="L69" s="34">
        <f t="shared" si="1"/>
        <v>1.8959694090359156</v>
      </c>
      <c r="M69" s="34">
        <f t="shared" si="2"/>
        <v>7.8768982510839862</v>
      </c>
      <c r="N69" s="31" t="str">
        <f t="shared" si="3"/>
        <v>ОДНОРОДНЫЕ</v>
      </c>
      <c r="O69" s="35">
        <f t="shared" si="5"/>
        <v>48.140000000000008</v>
      </c>
    </row>
    <row r="70" spans="1:15" ht="68.25" customHeight="1" x14ac:dyDescent="0.25">
      <c r="A70" s="28">
        <v>40</v>
      </c>
      <c r="B70" s="33" t="s">
        <v>71</v>
      </c>
      <c r="C70" s="34" t="s">
        <v>24</v>
      </c>
      <c r="D70" s="34">
        <v>10</v>
      </c>
      <c r="E70" s="35">
        <v>280.58999999999997</v>
      </c>
      <c r="F70" s="35">
        <v>281.14999999999998</v>
      </c>
      <c r="G70" s="35">
        <v>283.39999999999998</v>
      </c>
      <c r="H70" s="35"/>
      <c r="I70" s="35"/>
      <c r="J70" s="35">
        <f t="shared" si="4"/>
        <v>281.71333333333331</v>
      </c>
      <c r="K70" s="34">
        <f t="shared" si="0"/>
        <v>3</v>
      </c>
      <c r="L70" s="34">
        <f t="shared" si="1"/>
        <v>1.4872906015077672</v>
      </c>
      <c r="M70" s="34">
        <f t="shared" si="2"/>
        <v>0.52794469608861272</v>
      </c>
      <c r="N70" s="31" t="str">
        <f t="shared" si="3"/>
        <v>ОДНОРОДНЫЕ</v>
      </c>
      <c r="O70" s="35">
        <f t="shared" si="5"/>
        <v>2817.1333333333332</v>
      </c>
    </row>
    <row r="71" spans="1:15" ht="81" customHeight="1" x14ac:dyDescent="0.25">
      <c r="A71" s="28">
        <v>41</v>
      </c>
      <c r="B71" s="33" t="s">
        <v>72</v>
      </c>
      <c r="C71" s="34" t="s">
        <v>24</v>
      </c>
      <c r="D71" s="34">
        <v>200</v>
      </c>
      <c r="E71" s="35">
        <v>100</v>
      </c>
      <c r="F71" s="35">
        <v>101</v>
      </c>
      <c r="G71" s="35">
        <v>101.81</v>
      </c>
      <c r="H71" s="35"/>
      <c r="I71" s="35"/>
      <c r="J71" s="35">
        <f t="shared" si="4"/>
        <v>100.93666666666667</v>
      </c>
      <c r="K71" s="34">
        <f t="shared" si="0"/>
        <v>3</v>
      </c>
      <c r="L71" s="34">
        <f t="shared" si="1"/>
        <v>0.90666053919498191</v>
      </c>
      <c r="M71" s="34">
        <f t="shared" si="2"/>
        <v>0.89824695934247401</v>
      </c>
      <c r="N71" s="31" t="str">
        <f t="shared" si="3"/>
        <v>ОДНОРОДНЫЕ</v>
      </c>
      <c r="O71" s="35">
        <f t="shared" si="5"/>
        <v>20187.333333333332</v>
      </c>
    </row>
    <row r="72" spans="1:15" ht="36" customHeight="1" x14ac:dyDescent="0.25">
      <c r="A72" s="28">
        <v>42</v>
      </c>
      <c r="B72" s="33" t="s">
        <v>73</v>
      </c>
      <c r="C72" s="34" t="s">
        <v>24</v>
      </c>
      <c r="D72" s="34">
        <v>90</v>
      </c>
      <c r="E72" s="35">
        <v>198.75</v>
      </c>
      <c r="F72" s="35">
        <v>199.15</v>
      </c>
      <c r="G72" s="35">
        <v>200.74</v>
      </c>
      <c r="H72" s="35"/>
      <c r="I72" s="35"/>
      <c r="J72" s="35">
        <f t="shared" si="4"/>
        <v>199.54666666666665</v>
      </c>
      <c r="K72" s="34">
        <f t="shared" si="0"/>
        <v>3</v>
      </c>
      <c r="L72" s="34">
        <f t="shared" si="1"/>
        <v>1.0526316228070207</v>
      </c>
      <c r="M72" s="34">
        <f t="shared" si="2"/>
        <v>0.52751150414624193</v>
      </c>
      <c r="N72" s="31" t="str">
        <f t="shared" si="3"/>
        <v>ОДНОРОДНЫЕ</v>
      </c>
      <c r="O72" s="35">
        <f t="shared" si="5"/>
        <v>17959.199999999997</v>
      </c>
    </row>
    <row r="73" spans="1:15" ht="38.25" customHeight="1" x14ac:dyDescent="0.25">
      <c r="A73" s="28">
        <v>43</v>
      </c>
      <c r="B73" s="33" t="s">
        <v>74</v>
      </c>
      <c r="C73" s="34" t="s">
        <v>24</v>
      </c>
      <c r="D73" s="34">
        <v>2</v>
      </c>
      <c r="E73" s="35">
        <v>472.75</v>
      </c>
      <c r="F73" s="35">
        <v>473.7</v>
      </c>
      <c r="G73" s="35">
        <v>477.49</v>
      </c>
      <c r="H73" s="35"/>
      <c r="I73" s="35"/>
      <c r="J73" s="35">
        <f t="shared" si="4"/>
        <v>474.6466666666667</v>
      </c>
      <c r="K73" s="34">
        <f t="shared" si="0"/>
        <v>3</v>
      </c>
      <c r="L73" s="34">
        <f t="shared" si="1"/>
        <v>2.5077945157714518</v>
      </c>
      <c r="M73" s="34">
        <f t="shared" si="2"/>
        <v>0.52834975822818064</v>
      </c>
      <c r="N73" s="31" t="str">
        <f t="shared" si="3"/>
        <v>ОДНОРОДНЫЕ</v>
      </c>
      <c r="O73" s="35">
        <f t="shared" si="5"/>
        <v>949.29333333333341</v>
      </c>
    </row>
    <row r="74" spans="1:15" ht="33.75" hidden="1" customHeight="1" x14ac:dyDescent="0.25">
      <c r="A74" s="28">
        <v>44</v>
      </c>
      <c r="B74" s="33"/>
      <c r="C74" s="34" t="s">
        <v>24</v>
      </c>
      <c r="D74" s="34"/>
      <c r="E74" s="35"/>
      <c r="F74" s="35"/>
      <c r="G74" s="35"/>
      <c r="H74" s="35"/>
      <c r="I74" s="35"/>
      <c r="J74" s="35" t="e">
        <f t="shared" si="4"/>
        <v>#DIV/0!</v>
      </c>
      <c r="K74" s="34">
        <f t="shared" si="0"/>
        <v>0</v>
      </c>
      <c r="L74" s="34" t="e">
        <f t="shared" si="1"/>
        <v>#DIV/0!</v>
      </c>
      <c r="M74" s="34" t="e">
        <f t="shared" si="2"/>
        <v>#DIV/0!</v>
      </c>
      <c r="N74" s="31" t="e">
        <f t="shared" si="3"/>
        <v>#DIV/0!</v>
      </c>
      <c r="O74" s="35" t="e">
        <f t="shared" si="5"/>
        <v>#DIV/0!</v>
      </c>
    </row>
    <row r="75" spans="1:15" ht="37.5" hidden="1" customHeight="1" x14ac:dyDescent="0.25">
      <c r="A75" s="28">
        <v>45</v>
      </c>
      <c r="B75" s="33"/>
      <c r="C75" s="34" t="s">
        <v>24</v>
      </c>
      <c r="D75" s="34"/>
      <c r="E75" s="35"/>
      <c r="F75" s="35"/>
      <c r="G75" s="35"/>
      <c r="H75" s="35"/>
      <c r="I75" s="35"/>
      <c r="J75" s="35" t="e">
        <f t="shared" si="4"/>
        <v>#DIV/0!</v>
      </c>
      <c r="K75" s="34">
        <f t="shared" si="0"/>
        <v>0</v>
      </c>
      <c r="L75" s="34" t="e">
        <f t="shared" si="1"/>
        <v>#DIV/0!</v>
      </c>
      <c r="M75" s="34" t="e">
        <f t="shared" si="2"/>
        <v>#DIV/0!</v>
      </c>
      <c r="N75" s="31" t="e">
        <f t="shared" si="3"/>
        <v>#DIV/0!</v>
      </c>
      <c r="O75" s="35" t="e">
        <f t="shared" si="5"/>
        <v>#DIV/0!</v>
      </c>
    </row>
    <row r="76" spans="1:15" ht="42" hidden="1" customHeight="1" x14ac:dyDescent="0.25">
      <c r="A76" s="28">
        <v>46</v>
      </c>
      <c r="B76" s="33"/>
      <c r="C76" s="34" t="s">
        <v>24</v>
      </c>
      <c r="D76" s="34"/>
      <c r="E76" s="35"/>
      <c r="F76" s="35"/>
      <c r="G76" s="35"/>
      <c r="H76" s="35"/>
      <c r="I76" s="35"/>
      <c r="J76" s="35" t="e">
        <f t="shared" si="4"/>
        <v>#DIV/0!</v>
      </c>
      <c r="K76" s="34">
        <f t="shared" si="0"/>
        <v>0</v>
      </c>
      <c r="L76" s="34" t="e">
        <f t="shared" si="1"/>
        <v>#DIV/0!</v>
      </c>
      <c r="M76" s="34" t="e">
        <f t="shared" si="2"/>
        <v>#DIV/0!</v>
      </c>
      <c r="N76" s="34" t="e">
        <f t="shared" si="3"/>
        <v>#DIV/0!</v>
      </c>
      <c r="O76" s="35" t="e">
        <f t="shared" si="5"/>
        <v>#DIV/0!</v>
      </c>
    </row>
    <row r="77" spans="1:15" ht="39.75" hidden="1" customHeight="1" x14ac:dyDescent="0.25">
      <c r="A77" s="28">
        <v>47</v>
      </c>
      <c r="B77" s="33"/>
      <c r="C77" s="34" t="s">
        <v>24</v>
      </c>
      <c r="D77" s="34"/>
      <c r="E77" s="35"/>
      <c r="F77" s="35"/>
      <c r="G77" s="35"/>
      <c r="H77" s="35"/>
      <c r="I77" s="35"/>
      <c r="J77" s="35" t="e">
        <f t="shared" si="4"/>
        <v>#DIV/0!</v>
      </c>
      <c r="K77" s="34">
        <f t="shared" si="0"/>
        <v>0</v>
      </c>
      <c r="L77" s="34" t="e">
        <f t="shared" si="1"/>
        <v>#DIV/0!</v>
      </c>
      <c r="M77" s="34" t="e">
        <f t="shared" si="2"/>
        <v>#DIV/0!</v>
      </c>
      <c r="N77" s="34" t="e">
        <f t="shared" si="3"/>
        <v>#DIV/0!</v>
      </c>
      <c r="O77" s="35" t="e">
        <f t="shared" si="5"/>
        <v>#DIV/0!</v>
      </c>
    </row>
    <row r="78" spans="1:15" ht="33" hidden="1" customHeight="1" x14ac:dyDescent="0.25">
      <c r="A78" s="28">
        <v>48</v>
      </c>
      <c r="B78" s="33"/>
      <c r="C78" s="34" t="s">
        <v>24</v>
      </c>
      <c r="D78" s="34"/>
      <c r="E78" s="35"/>
      <c r="F78" s="35"/>
      <c r="G78" s="35"/>
      <c r="H78" s="35"/>
      <c r="I78" s="35"/>
      <c r="J78" s="35" t="e">
        <f t="shared" si="4"/>
        <v>#DIV/0!</v>
      </c>
      <c r="K78" s="34">
        <f t="shared" si="0"/>
        <v>0</v>
      </c>
      <c r="L78" s="34" t="e">
        <f t="shared" si="1"/>
        <v>#DIV/0!</v>
      </c>
      <c r="M78" s="34" t="e">
        <f t="shared" si="2"/>
        <v>#DIV/0!</v>
      </c>
      <c r="N78" s="34" t="e">
        <f t="shared" si="3"/>
        <v>#DIV/0!</v>
      </c>
      <c r="O78" s="35" t="e">
        <f t="shared" si="5"/>
        <v>#DIV/0!</v>
      </c>
    </row>
    <row r="79" spans="1:15" ht="39.75" hidden="1" customHeight="1" x14ac:dyDescent="0.25">
      <c r="A79" s="28">
        <v>49</v>
      </c>
      <c r="B79" s="33"/>
      <c r="C79" s="34" t="s">
        <v>24</v>
      </c>
      <c r="D79" s="34"/>
      <c r="E79" s="35"/>
      <c r="F79" s="35"/>
      <c r="G79" s="35"/>
      <c r="H79" s="35"/>
      <c r="I79" s="35"/>
      <c r="J79" s="35" t="e">
        <f t="shared" si="4"/>
        <v>#DIV/0!</v>
      </c>
      <c r="K79" s="34">
        <f t="shared" si="0"/>
        <v>0</v>
      </c>
      <c r="L79" s="34" t="e">
        <f t="shared" si="1"/>
        <v>#DIV/0!</v>
      </c>
      <c r="M79" s="34" t="e">
        <f t="shared" si="2"/>
        <v>#DIV/0!</v>
      </c>
      <c r="N79" s="34" t="e">
        <f t="shared" si="3"/>
        <v>#DIV/0!</v>
      </c>
      <c r="O79" s="35" t="e">
        <f t="shared" si="5"/>
        <v>#DIV/0!</v>
      </c>
    </row>
    <row r="80" spans="1:15" ht="15.75" hidden="1" x14ac:dyDescent="0.25">
      <c r="A80" s="28">
        <v>50</v>
      </c>
      <c r="B80" s="33"/>
      <c r="C80" s="34" t="s">
        <v>24</v>
      </c>
      <c r="D80" s="34"/>
      <c r="E80" s="35"/>
      <c r="F80" s="35"/>
      <c r="G80" s="35"/>
      <c r="H80" s="35"/>
      <c r="I80" s="35"/>
      <c r="J80" s="35" t="e">
        <f t="shared" si="4"/>
        <v>#DIV/0!</v>
      </c>
      <c r="K80" s="34">
        <f t="shared" si="0"/>
        <v>0</v>
      </c>
      <c r="L80" s="34" t="e">
        <f t="shared" si="1"/>
        <v>#DIV/0!</v>
      </c>
      <c r="M80" s="34" t="e">
        <f t="shared" si="2"/>
        <v>#DIV/0!</v>
      </c>
      <c r="N80" s="34" t="e">
        <f t="shared" si="3"/>
        <v>#DIV/0!</v>
      </c>
      <c r="O80" s="35" t="e">
        <f t="shared" si="5"/>
        <v>#DIV/0!</v>
      </c>
    </row>
    <row r="81" spans="1:15" hidden="1" x14ac:dyDescent="0.25">
      <c r="A81" s="28">
        <v>43</v>
      </c>
      <c r="B81" s="26"/>
      <c r="C81" s="17" t="s">
        <v>24</v>
      </c>
      <c r="D81" s="17"/>
      <c r="E81" s="13"/>
      <c r="F81" s="13"/>
      <c r="G81" s="13"/>
      <c r="H81" s="13"/>
      <c r="I81" s="13"/>
      <c r="J81" s="29" t="e">
        <f t="shared" ref="J81:J86" si="6">AVERAGE(E81:I81)</f>
        <v>#DIV/0!</v>
      </c>
      <c r="K81" s="28">
        <f t="shared" ref="K81:K86" si="7">COUNT(E81:I81)</f>
        <v>0</v>
      </c>
      <c r="L81" s="28" t="e">
        <f t="shared" ref="L81:L86" si="8">STDEV(E81:I81)</f>
        <v>#DIV/0!</v>
      </c>
      <c r="M81" s="28" t="e">
        <f t="shared" ref="M81:M86" si="9">L81/J81*100</f>
        <v>#DIV/0!</v>
      </c>
      <c r="N81" s="28" t="e">
        <f t="shared" ref="N81:N86" si="10">IF(M81&lt;33,"ОДНОРОДНЫЕ","НЕОДНОРОДНЫЕ")</f>
        <v>#DIV/0!</v>
      </c>
      <c r="O81" s="29" t="e">
        <f t="shared" ref="O81:O86" si="11">D81*J81</f>
        <v>#DIV/0!</v>
      </c>
    </row>
    <row r="82" spans="1:15" hidden="1" x14ac:dyDescent="0.25">
      <c r="A82" s="28">
        <v>44</v>
      </c>
      <c r="B82" s="26"/>
      <c r="C82" s="17" t="s">
        <v>24</v>
      </c>
      <c r="D82" s="17"/>
      <c r="E82" s="13"/>
      <c r="F82" s="13"/>
      <c r="G82" s="13"/>
      <c r="H82" s="13"/>
      <c r="I82" s="13"/>
      <c r="J82" s="29" t="e">
        <f t="shared" si="6"/>
        <v>#DIV/0!</v>
      </c>
      <c r="K82" s="28">
        <f t="shared" si="7"/>
        <v>0</v>
      </c>
      <c r="L82" s="28" t="e">
        <f t="shared" si="8"/>
        <v>#DIV/0!</v>
      </c>
      <c r="M82" s="28" t="e">
        <f t="shared" si="9"/>
        <v>#DIV/0!</v>
      </c>
      <c r="N82" s="28" t="e">
        <f t="shared" si="10"/>
        <v>#DIV/0!</v>
      </c>
      <c r="O82" s="29" t="e">
        <f t="shared" si="11"/>
        <v>#DIV/0!</v>
      </c>
    </row>
    <row r="83" spans="1:15" hidden="1" x14ac:dyDescent="0.25">
      <c r="A83" s="28">
        <v>45</v>
      </c>
      <c r="B83" s="26"/>
      <c r="C83" s="17" t="s">
        <v>24</v>
      </c>
      <c r="D83" s="17"/>
      <c r="E83" s="13"/>
      <c r="F83" s="13"/>
      <c r="G83" s="13"/>
      <c r="H83" s="13"/>
      <c r="I83" s="13"/>
      <c r="J83" s="29" t="e">
        <f t="shared" si="6"/>
        <v>#DIV/0!</v>
      </c>
      <c r="K83" s="28">
        <f t="shared" si="7"/>
        <v>0</v>
      </c>
      <c r="L83" s="28" t="e">
        <f t="shared" si="8"/>
        <v>#DIV/0!</v>
      </c>
      <c r="M83" s="28" t="e">
        <f t="shared" si="9"/>
        <v>#DIV/0!</v>
      </c>
      <c r="N83" s="28" t="e">
        <f t="shared" si="10"/>
        <v>#DIV/0!</v>
      </c>
      <c r="O83" s="29" t="e">
        <f t="shared" si="11"/>
        <v>#DIV/0!</v>
      </c>
    </row>
    <row r="84" spans="1:15" hidden="1" x14ac:dyDescent="12.75">
      <c r="A84" s="28">
        <v>46</v>
      </c>
      <c r="B84" s="26"/>
      <c r="C84" s="17" t="s">
        <v>24</v>
      </c>
      <c r="D84" s="17"/>
      <c r="E84" s="13"/>
      <c r="F84" s="13"/>
      <c r="G84" s="13"/>
      <c r="H84" s="13"/>
      <c r="I84" s="13"/>
      <c r="J84" s="29" t="e">
        <f t="shared" si="6"/>
        <v>#DIV/0!</v>
      </c>
      <c r="K84" s="28">
        <f t="shared" si="7"/>
        <v>0</v>
      </c>
      <c r="L84" s="28" t="e">
        <f t="shared" si="8"/>
        <v>#DIV/0!</v>
      </c>
      <c r="M84" s="28" t="e">
        <f t="shared" si="9"/>
        <v>#DIV/0!</v>
      </c>
      <c r="N84" s="28" t="e">
        <f t="shared" si="10"/>
        <v>#DIV/0!</v>
      </c>
      <c r="O84" s="29" t="e">
        <f t="shared" si="11"/>
        <v>#DIV/0!</v>
      </c>
    </row>
    <row r="85" spans="1:15" hidden="1" x14ac:dyDescent="12.75">
      <c r="A85" s="28">
        <v>47</v>
      </c>
      <c r="B85" s="26"/>
      <c r="C85" s="17" t="s">
        <v>24</v>
      </c>
      <c r="D85" s="17"/>
      <c r="E85" s="13"/>
      <c r="F85" s="13"/>
      <c r="G85" s="13"/>
      <c r="H85" s="13"/>
      <c r="I85" s="13"/>
      <c r="J85" s="29" t="e">
        <f t="shared" si="6"/>
        <v>#DIV/0!</v>
      </c>
      <c r="K85" s="28">
        <f t="shared" si="7"/>
        <v>0</v>
      </c>
      <c r="L85" s="28" t="e">
        <f t="shared" si="8"/>
        <v>#DIV/0!</v>
      </c>
      <c r="M85" s="28" t="e">
        <f t="shared" si="9"/>
        <v>#DIV/0!</v>
      </c>
      <c r="N85" s="28" t="e">
        <f t="shared" si="10"/>
        <v>#DIV/0!</v>
      </c>
      <c r="O85" s="29" t="e">
        <f t="shared" si="11"/>
        <v>#DIV/0!</v>
      </c>
    </row>
    <row r="86" spans="1:15" hidden="1" x14ac:dyDescent="12.75">
      <c r="A86" s="28">
        <v>48</v>
      </c>
      <c r="B86" s="26"/>
      <c r="C86" s="17" t="s">
        <v>24</v>
      </c>
      <c r="D86" s="17"/>
      <c r="E86" s="13"/>
      <c r="F86" s="13"/>
      <c r="G86" s="13"/>
      <c r="H86" s="13"/>
      <c r="I86" s="13"/>
      <c r="J86" s="29" t="e">
        <f t="shared" si="6"/>
        <v>#DIV/0!</v>
      </c>
      <c r="K86" s="28">
        <f t="shared" si="7"/>
        <v>0</v>
      </c>
      <c r="L86" s="28" t="e">
        <f t="shared" si="8"/>
        <v>#DIV/0!</v>
      </c>
      <c r="M86" s="28" t="e">
        <f t="shared" si="9"/>
        <v>#DIV/0!</v>
      </c>
      <c r="N86" s="28" t="e">
        <f t="shared" si="10"/>
        <v>#DIV/0!</v>
      </c>
      <c r="O86" s="29" t="e">
        <f t="shared" si="11"/>
        <v>#DIV/0!</v>
      </c>
    </row>
    <row r="87" spans="1:15" hidden="1" x14ac:dyDescent="12.75"/>
    <row r="88" spans="1:15" ht="15" customHeight="1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</row>
    <row r="89" spans="1:15" ht="15" customHeight="1" x14ac:dyDescent="0.25">
      <c r="A89" s="51" t="s">
        <v>78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</row>
    <row r="90" spans="1:15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</row>
    <row r="91" spans="1:15" ht="94.5" hidden="1" x14ac:dyDescent="0.25">
      <c r="B91" s="33" t="s">
        <v>33</v>
      </c>
    </row>
    <row r="92" spans="1:15" ht="94.5" hidden="1" x14ac:dyDescent="0.25">
      <c r="B92" s="33" t="s">
        <v>42</v>
      </c>
    </row>
    <row r="93" spans="1:15" ht="94.5" hidden="1" x14ac:dyDescent="0.25">
      <c r="B93" s="33" t="s">
        <v>43</v>
      </c>
    </row>
    <row r="94" spans="1:15" ht="63" hidden="1" x14ac:dyDescent="0.25">
      <c r="B94" s="33" t="s">
        <v>35</v>
      </c>
    </row>
    <row r="95" spans="1:15" ht="94.5" hidden="1" x14ac:dyDescent="0.25">
      <c r="B95" s="33" t="s">
        <v>36</v>
      </c>
    </row>
    <row r="96" spans="1:15" ht="63" hidden="1" x14ac:dyDescent="0.25">
      <c r="B96" s="33" t="s">
        <v>37</v>
      </c>
    </row>
    <row r="97" spans="1:15" ht="63" hidden="1" x14ac:dyDescent="0.25">
      <c r="B97" s="33" t="s">
        <v>38</v>
      </c>
    </row>
    <row r="98" spans="1:15" ht="15.75" hidden="1" x14ac:dyDescent="0.25">
      <c r="B98" s="33"/>
    </row>
    <row r="99" spans="1:15" ht="78.75" hidden="1" x14ac:dyDescent="0.25">
      <c r="B99" s="33" t="s">
        <v>45</v>
      </c>
    </row>
    <row r="100" spans="1:15" hidden="1" x14ac:dyDescent="0.25"/>
    <row r="101" spans="1:15" ht="63" hidden="1" x14ac:dyDescent="0.25">
      <c r="B101" s="33" t="s">
        <v>46</v>
      </c>
    </row>
    <row r="102" spans="1:15" ht="63" hidden="1" x14ac:dyDescent="0.25">
      <c r="B102" s="38" t="s">
        <v>47</v>
      </c>
    </row>
    <row r="103" spans="1:15" hidden="1" x14ac:dyDescent="0.25"/>
    <row r="104" spans="1:15" x14ac:dyDescent="0.25">
      <c r="A104" s="52" t="s">
        <v>39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</row>
    <row r="105" spans="1:15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</row>
    <row r="107" spans="1:15" x14ac:dyDescent="0.25">
      <c r="A107" s="52" t="s">
        <v>79</v>
      </c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</row>
  </sheetData>
  <mergeCells count="17">
    <mergeCell ref="A89:O90"/>
    <mergeCell ref="A104:O105"/>
    <mergeCell ref="A107:O107"/>
    <mergeCell ref="A18:A19"/>
    <mergeCell ref="B18:B19"/>
    <mergeCell ref="J18:J19"/>
    <mergeCell ref="K18:K19"/>
    <mergeCell ref="L18:L19"/>
    <mergeCell ref="M18:M19"/>
    <mergeCell ref="D15:J15"/>
    <mergeCell ref="N18:N19"/>
    <mergeCell ref="C18:D18"/>
    <mergeCell ref="L12:M12"/>
    <mergeCell ref="B14:N14"/>
    <mergeCell ref="O18:O19"/>
    <mergeCell ref="A17:B17"/>
    <mergeCell ref="C17:D17"/>
  </mergeCells>
  <conditionalFormatting sqref="N20:N86">
    <cfRule type="containsText" dxfId="5" priority="154" operator="containsText" text="НЕ">
      <formula>NOT(ISERROR(SEARCH("НЕ",N20)))</formula>
    </cfRule>
    <cfRule type="containsText" dxfId="4" priority="155" operator="containsText" text="ОДНОРОДНЫЕ">
      <formula>NOT(ISERROR(SEARCH("ОДНОРОДНЫЕ",N20)))</formula>
    </cfRule>
    <cfRule type="containsText" dxfId="3" priority="156" operator="containsText" text="НЕОДНОРОДНЫЕ">
      <formula>NOT(ISERROR(SEARCH("НЕОДНОРОДНЫЕ",N20)))</formula>
    </cfRule>
  </conditionalFormatting>
  <conditionalFormatting sqref="N20:N86">
    <cfRule type="containsText" dxfId="2" priority="151" operator="containsText" text="НЕОДНОРОДНЫЕ">
      <formula>NOT(ISERROR(SEARCH("НЕОДНОРОДНЫЕ",N20)))</formula>
    </cfRule>
    <cfRule type="containsText" dxfId="1" priority="152" operator="containsText" text="ОДНОРОДНЫЕ">
      <formula>NOT(ISERROR(SEARCH("ОДНОРОДНЫЕ",N20)))</formula>
    </cfRule>
    <cfRule type="containsText" dxfId="0" priority="15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58" orientation="landscape" r:id="rId1"/>
  <rowBreaks count="1" manualBreakCount="1">
    <brk id="5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2022-08-16T07:36:06Z</dcterms:modified>
</cp:coreProperties>
</file>