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2" i="1" l="1"/>
  <c r="M22" i="1" s="1"/>
  <c r="I22" i="1"/>
  <c r="J22" i="1"/>
  <c r="H23" i="1"/>
  <c r="M23" i="1" s="1"/>
  <c r="I23" i="1"/>
  <c r="J23" i="1"/>
  <c r="J21" i="1"/>
  <c r="I21" i="1"/>
  <c r="J19" i="1"/>
  <c r="I19" i="1"/>
  <c r="H21" i="1"/>
  <c r="M21" i="1" s="1"/>
  <c r="H19" i="1"/>
  <c r="K22" i="1" l="1"/>
  <c r="L22" i="1" s="1"/>
  <c r="K23" i="1"/>
  <c r="L23" i="1" s="1"/>
  <c r="I20" i="1"/>
  <c r="J20" i="1"/>
  <c r="H20" i="1"/>
  <c r="M20" i="1" s="1"/>
  <c r="K19" i="1"/>
  <c r="L19" i="1" s="1"/>
  <c r="K21" i="1"/>
  <c r="L21" i="1" s="1"/>
  <c r="M19" i="1"/>
  <c r="C16" i="1" l="1"/>
  <c r="K20" i="1"/>
  <c r="L20" i="1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<sst xmlns="http://schemas.openxmlformats.org/spreadsheetml/2006/main" count="44" uniqueCount="39">
  <si>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</si>
  <si>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</si>
  <si>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</si>
  <si>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</si>
  <si>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</si>
  <si>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</si>
  <si>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</si>
  <si>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</si>
  <si>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</si>
  <si>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</si>
  <si>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</si>
  <si>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</si>
  <si>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</si>
  <si>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</si>
  <si>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</si>
  <si>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</si>
  <si>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</si>
  <si>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</si>
  <si>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</si>
  <si>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</si>
  <si>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</si>
  <si>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</si>
  <si>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</si>
  <si>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</si>
  <si>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перец сладкий</t>
  </si>
  <si>
    <t>зелень свежая</t>
  </si>
  <si>
    <t>КП вх.3846 от 13.09.2021</t>
  </si>
  <si>
    <t>томаты свежие</t>
  </si>
  <si>
    <t>огурцы свежие</t>
  </si>
  <si>
    <t>ИТОГО:</t>
  </si>
  <si>
    <t>КП вх.3843 от 13.09.2021</t>
  </si>
  <si>
    <t>КП вх.3842 от 13.09.2021</t>
  </si>
  <si>
    <t>Приложение № 4</t>
  </si>
  <si>
    <t xml:space="preserve"> путем запроса котировок в электронной форме, участниками которого </t>
  </si>
  <si>
    <t>могут являться только субъекты малого и среднего предпринимательства</t>
  </si>
  <si>
    <t>к Извещению о проведении закупки на поставку овощей свежих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</si>
  <si>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</si>
  <si>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660 666 (шестьсот шестьдесят тысяч шестьсот шестьдесят шесть) рублей 67 копеек.</t>
  </si>
  <si>
    <t>№ 224-21н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</si>
</sst>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Q26" sqref="Q26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3.7109375" style="3" customWidth="1"/>
    <col min="9" max="9" width="9.42578125" style="2" customWidth="1"/>
    <col min="10" max="10" width="12.5703125" style="2" customWidth="1"/>
    <col min="11" max="11" width="10.28515625" style="2" customWidth="1"/>
    <col min="12" max="12" width="14.28515625" style="2" customWidth="1"/>
    <col min="13" max="13" width="13.28515625" style="3" customWidth="1"/>
    <col min="14" max="16384" width="9.140625" style="1"/>
  </cols>
  <sheetData>
    <row r="1" spans="1:13" x14ac:dyDescent="0.2">
      <c r="M1" s="36" t="s">
        <v>32</v>
      </c>
    </row>
    <row r="2" spans="1:13" x14ac:dyDescent="0.2">
      <c r="A2" s="17"/>
      <c r="B2" s="17"/>
      <c r="C2" s="17"/>
      <c r="D2" s="17"/>
      <c r="I2" s="17"/>
      <c r="J2" s="17"/>
      <c r="K2" s="17"/>
      <c r="L2" s="17"/>
      <c r="M2" s="36" t="s">
        <v>35</v>
      </c>
    </row>
    <row r="3" spans="1:13" x14ac:dyDescent="0.2">
      <c r="A3" s="17"/>
      <c r="B3" s="17"/>
      <c r="C3" s="17"/>
      <c r="D3" s="17"/>
      <c r="I3" s="17"/>
      <c r="J3" s="17"/>
      <c r="K3" s="17"/>
      <c r="L3" s="17"/>
      <c r="M3" s="36" t="s">
        <v>33</v>
      </c>
    </row>
    <row r="4" spans="1:13" x14ac:dyDescent="0.2">
      <c r="A4" s="17"/>
      <c r="B4" s="17"/>
      <c r="C4" s="17"/>
      <c r="D4" s="17"/>
      <c r="I4" s="17"/>
      <c r="J4" s="17"/>
      <c r="K4" s="17"/>
      <c r="L4" s="17"/>
      <c r="M4" s="36" t="s">
        <v>34</v>
      </c>
    </row>
    <row r="5" spans="1:13" x14ac:dyDescent="0.2">
      <c r="A5" s="17"/>
      <c r="B5" s="17"/>
      <c r="C5" s="17"/>
      <c r="D5" s="17"/>
      <c r="I5" s="17"/>
      <c r="J5" s="17"/>
      <c r="K5" s="17"/>
      <c r="L5" s="17"/>
      <c r="M5" s="36" t="s">
        <v>38</v>
      </c>
    </row>
    <row r="6" spans="1:13" x14ac:dyDescent="0.25">
      <c r="A6" s="17"/>
      <c r="B6" s="17"/>
      <c r="C6" s="17"/>
      <c r="D6" s="17"/>
      <c r="I6" s="17"/>
      <c r="J6" s="17"/>
      <c r="K6" s="17"/>
      <c r="L6" s="17"/>
    </row>
    <row r="7" spans="1:13" s="10" customFormat="1" x14ac:dyDescent="0.25">
      <c r="A7" s="8"/>
      <c r="B7" s="8"/>
      <c r="C7" s="8"/>
      <c r="D7" s="8"/>
      <c r="E7" s="9"/>
      <c r="F7" s="9"/>
      <c r="G7" s="9"/>
      <c r="H7" s="9"/>
      <c r="I7" s="8"/>
      <c r="J7" s="8"/>
      <c r="K7" s="8"/>
      <c r="L7" s="8"/>
      <c r="M7" s="11" t="s">
        <v>16</v>
      </c>
    </row>
    <row r="8" spans="1:13" s="10" customFormat="1" x14ac:dyDescent="0.25">
      <c r="A8" s="8"/>
      <c r="B8" s="8"/>
      <c r="C8" s="8"/>
      <c r="D8" s="8"/>
      <c r="E8" s="9"/>
      <c r="F8" s="9"/>
      <c r="G8" s="9"/>
      <c r="H8" s="9"/>
      <c r="I8" s="8"/>
      <c r="J8" s="8"/>
      <c r="K8" s="8"/>
      <c r="L8" s="8"/>
      <c r="M8" s="12" t="s">
        <v>21</v>
      </c>
    </row>
    <row r="9" spans="1:13" s="10" customFormat="1" x14ac:dyDescent="0.25">
      <c r="A9" s="8"/>
      <c r="B9" s="8"/>
      <c r="C9" s="8"/>
      <c r="D9" s="8"/>
      <c r="E9" s="9"/>
      <c r="F9" s="9"/>
      <c r="G9" s="9"/>
      <c r="H9" s="9"/>
      <c r="I9" s="8"/>
      <c r="J9" s="8"/>
      <c r="K9" s="8"/>
      <c r="L9" s="8"/>
      <c r="M9" s="12" t="s">
        <v>17</v>
      </c>
    </row>
    <row r="10" spans="1:13" s="10" customFormat="1" x14ac:dyDescent="0.25">
      <c r="A10" s="8"/>
      <c r="B10" s="8"/>
      <c r="C10" s="8"/>
      <c r="D10" s="8"/>
      <c r="E10" s="9"/>
      <c r="F10" s="9"/>
      <c r="G10" s="9"/>
      <c r="H10" s="9"/>
      <c r="I10" s="8"/>
      <c r="J10" s="8"/>
      <c r="K10" s="8"/>
      <c r="L10" s="8"/>
      <c r="M10" s="9"/>
    </row>
    <row r="11" spans="1:13" s="10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8"/>
      <c r="J11" s="26" t="s">
        <v>20</v>
      </c>
      <c r="K11" s="26"/>
      <c r="L11" s="8"/>
      <c r="M11" s="4" t="s">
        <v>18</v>
      </c>
    </row>
    <row r="12" spans="1:13" ht="18.75" x14ac:dyDescent="0.25">
      <c r="M12" s="5"/>
    </row>
    <row r="13" spans="1:13" ht="18.75" x14ac:dyDescent="0.25">
      <c r="B13" s="27" t="s">
        <v>19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5"/>
    </row>
    <row r="16" spans="1:13" s="8" customFormat="1" ht="39" customHeight="1" x14ac:dyDescent="0.25">
      <c r="A16" s="30" t="s">
        <v>14</v>
      </c>
      <c r="B16" s="31"/>
      <c r="C16" s="32">
        <f>SUMIF(M19:M23,"&gt;0")</f>
        <v>660666.66666666663</v>
      </c>
      <c r="D16" s="31"/>
      <c r="E16" s="14" t="s">
        <v>26</v>
      </c>
      <c r="F16" s="14" t="s">
        <v>30</v>
      </c>
      <c r="G16" s="14" t="s">
        <v>31</v>
      </c>
      <c r="H16" s="6"/>
      <c r="I16" s="7"/>
      <c r="J16" s="7"/>
      <c r="K16" s="7"/>
      <c r="L16" s="7"/>
      <c r="M16" s="6"/>
    </row>
    <row r="17" spans="1:15" s="8" customFormat="1" ht="30" customHeight="1" x14ac:dyDescent="0.25">
      <c r="A17" s="35" t="s">
        <v>0</v>
      </c>
      <c r="B17" s="35" t="s">
        <v>1</v>
      </c>
      <c r="C17" s="35" t="s">
        <v>2</v>
      </c>
      <c r="D17" s="35"/>
      <c r="E17" s="6" t="s">
        <v>5</v>
      </c>
      <c r="F17" s="6" t="s">
        <v>7</v>
      </c>
      <c r="G17" s="13" t="s">
        <v>8</v>
      </c>
      <c r="H17" s="33" t="s">
        <v>15</v>
      </c>
      <c r="I17" s="35" t="s">
        <v>11</v>
      </c>
      <c r="J17" s="35" t="s">
        <v>12</v>
      </c>
      <c r="K17" s="35" t="s">
        <v>13</v>
      </c>
      <c r="L17" s="35" t="s">
        <v>9</v>
      </c>
      <c r="M17" s="29" t="s">
        <v>10</v>
      </c>
    </row>
    <row r="18" spans="1:15" s="8" customFormat="1" ht="30" x14ac:dyDescent="0.25">
      <c r="A18" s="35"/>
      <c r="B18" s="35"/>
      <c r="C18" s="7" t="s">
        <v>3</v>
      </c>
      <c r="D18" s="7" t="s">
        <v>4</v>
      </c>
      <c r="E18" s="6" t="s">
        <v>6</v>
      </c>
      <c r="F18" s="6" t="s">
        <v>6</v>
      </c>
      <c r="G18" s="13" t="s">
        <v>6</v>
      </c>
      <c r="H18" s="34"/>
      <c r="I18" s="35"/>
      <c r="J18" s="35"/>
      <c r="K18" s="35"/>
      <c r="L18" s="35"/>
      <c r="M18" s="29"/>
    </row>
    <row r="19" spans="1:15" s="8" customFormat="1" ht="17.25" customHeight="1" x14ac:dyDescent="0.25">
      <c r="A19" s="16">
        <v>1</v>
      </c>
      <c r="B19" s="19" t="s">
        <v>27</v>
      </c>
      <c r="C19" s="19" t="s">
        <v>23</v>
      </c>
      <c r="D19" s="21">
        <v>1000</v>
      </c>
      <c r="E19" s="18">
        <v>140</v>
      </c>
      <c r="F19" s="18">
        <v>140</v>
      </c>
      <c r="G19" s="18">
        <v>135</v>
      </c>
      <c r="H19" s="15">
        <f>AVERAGE(E19:G19)</f>
        <v>138.33333333333334</v>
      </c>
      <c r="I19" s="16">
        <f>COUNT(E19:G19)</f>
        <v>3</v>
      </c>
      <c r="J19" s="16">
        <f>STDEV(E19:G19)</f>
        <v>2.8867513459481291</v>
      </c>
      <c r="K19" s="16">
        <f t="shared" ref="K19:K21" si="0">J19/H19*100</f>
        <v>2.0868082018902134</v>
      </c>
      <c r="L19" s="16" t="str">
        <f t="shared" ref="L19:L21" si="1">IF(K19&lt;33,"ОДНОРОДНЫЕ","НЕОДНОРОДНЫЕ")</f>
        <v>ОДНОРОДНЫЕ</v>
      </c>
      <c r="M19" s="15">
        <f>D19*H19</f>
        <v>138333.33333333334</v>
      </c>
    </row>
    <row r="20" spans="1:15" s="8" customFormat="1" ht="17.45" customHeight="1" x14ac:dyDescent="0.25">
      <c r="A20" s="16">
        <v>2</v>
      </c>
      <c r="B20" s="19" t="s">
        <v>28</v>
      </c>
      <c r="C20" s="19" t="s">
        <v>23</v>
      </c>
      <c r="D20" s="21">
        <v>1000</v>
      </c>
      <c r="E20" s="18">
        <v>135</v>
      </c>
      <c r="F20" s="18">
        <v>145</v>
      </c>
      <c r="G20" s="18">
        <v>130</v>
      </c>
      <c r="H20" s="15">
        <f>AVERAGE(E20:G20)</f>
        <v>136.66666666666666</v>
      </c>
      <c r="I20" s="16">
        <f>COUNT(E20:G20)</f>
        <v>3</v>
      </c>
      <c r="J20" s="16">
        <f>STDEV(E20:G20)</f>
        <v>7.6376261582597333</v>
      </c>
      <c r="K20" s="16">
        <f t="shared" si="0"/>
        <v>5.5885069450680982</v>
      </c>
      <c r="L20" s="16" t="str">
        <f t="shared" si="1"/>
        <v>ОДНОРОДНЫЕ</v>
      </c>
      <c r="M20" s="15">
        <f>D20*H20</f>
        <v>136666.66666666666</v>
      </c>
    </row>
    <row r="21" spans="1:15" s="8" customFormat="1" ht="17.45" customHeight="1" x14ac:dyDescent="0.25">
      <c r="A21" s="16">
        <v>3</v>
      </c>
      <c r="B21" s="19" t="s">
        <v>24</v>
      </c>
      <c r="C21" s="19" t="s">
        <v>23</v>
      </c>
      <c r="D21" s="22">
        <v>1600</v>
      </c>
      <c r="E21" s="18">
        <v>170</v>
      </c>
      <c r="F21" s="18">
        <v>105</v>
      </c>
      <c r="G21" s="18">
        <v>165</v>
      </c>
      <c r="H21" s="15">
        <f>AVERAGE(E21:G21)</f>
        <v>146.66666666666666</v>
      </c>
      <c r="I21" s="16">
        <f>COUNT(E21:G21)</f>
        <v>3</v>
      </c>
      <c r="J21" s="16">
        <f>STDEV(E21:G21)</f>
        <v>36.170890690351158</v>
      </c>
      <c r="K21" s="16">
        <f t="shared" si="0"/>
        <v>24.661970925239427</v>
      </c>
      <c r="L21" s="16" t="str">
        <f t="shared" si="1"/>
        <v>ОДНОРОДНЫЕ</v>
      </c>
      <c r="M21" s="15">
        <f>D21*H21</f>
        <v>234666.66666666666</v>
      </c>
    </row>
    <row r="22" spans="1:15" s="8" customFormat="1" ht="17.45" customHeight="1" x14ac:dyDescent="0.25">
      <c r="A22" s="23">
        <v>4</v>
      </c>
      <c r="B22" s="19" t="s">
        <v>25</v>
      </c>
      <c r="C22" s="19" t="s">
        <v>23</v>
      </c>
      <c r="D22" s="22">
        <v>600</v>
      </c>
      <c r="E22" s="24">
        <v>255</v>
      </c>
      <c r="F22" s="24">
        <v>250</v>
      </c>
      <c r="G22" s="24">
        <v>250</v>
      </c>
      <c r="H22" s="24">
        <f>AVERAGE(E22:G22)</f>
        <v>251.66666666666666</v>
      </c>
      <c r="I22" s="23">
        <f>COUNT(E22:G22)</f>
        <v>3</v>
      </c>
      <c r="J22" s="23">
        <f>STDEV(E22:G22)</f>
        <v>2.8867513459481291</v>
      </c>
      <c r="K22" s="23">
        <f t="shared" ref="K22:K23" si="2">J22/H22*100</f>
        <v>1.1470535149462766</v>
      </c>
      <c r="L22" s="23" t="str">
        <f t="shared" ref="L22:L23" si="3">IF(K22&lt;33,"ОДНОРОДНЫЕ","НЕОДНОРОДНЫЕ")</f>
        <v>ОДНОРОДНЫЕ</v>
      </c>
      <c r="M22" s="24">
        <f>D22*H22</f>
        <v>151000</v>
      </c>
    </row>
    <row r="23" spans="1:15" s="8" customFormat="1" ht="17.45" customHeight="1" x14ac:dyDescent="0.25">
      <c r="A23" s="23">
        <v>5</v>
      </c>
      <c r="B23" s="19" t="s">
        <v>29</v>
      </c>
      <c r="C23" s="19"/>
      <c r="D23" s="22"/>
      <c r="E23" s="24">
        <v>700000</v>
      </c>
      <c r="F23" s="24">
        <v>603000</v>
      </c>
      <c r="G23" s="24">
        <v>679000</v>
      </c>
      <c r="H23" s="24">
        <f>AVERAGE(E23:G23)</f>
        <v>660666.66666666663</v>
      </c>
      <c r="I23" s="23">
        <f>COUNT(E23:G23)</f>
        <v>3</v>
      </c>
      <c r="J23" s="23">
        <f>STDEV(E23:G23)</f>
        <v>51032.669275017681</v>
      </c>
      <c r="K23" s="23">
        <f t="shared" si="2"/>
        <v>7.7244201728079238</v>
      </c>
      <c r="L23" s="23" t="str">
        <f t="shared" si="3"/>
        <v>ОДНОРОДНЫЕ</v>
      </c>
      <c r="M23" s="24">
        <f>D23*H23</f>
        <v>0</v>
      </c>
    </row>
    <row r="24" spans="1:15" s="10" customFormat="1" x14ac:dyDescent="0.25">
      <c r="A24" s="8"/>
      <c r="B24" s="8"/>
      <c r="C24" s="8"/>
      <c r="D24" s="8"/>
      <c r="E24" s="9"/>
      <c r="F24" s="9"/>
      <c r="G24" s="9"/>
      <c r="H24" s="9"/>
      <c r="I24" s="8"/>
      <c r="J24" s="8"/>
      <c r="K24" s="8"/>
      <c r="L24" s="8"/>
      <c r="M24" s="9"/>
    </row>
    <row r="25" spans="1:15" s="10" customFormat="1" ht="14.45" customHeight="1" x14ac:dyDescent="0.25">
      <c r="A25" s="28" t="s">
        <v>36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s="10" customFormat="1" ht="14.4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s="10" customFormat="1" ht="16.149999999999999" customHeight="1" x14ac:dyDescent="0.25">
      <c r="A27" s="38" t="s">
        <v>22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  <c r="O27" s="37"/>
    </row>
    <row r="28" spans="1:15" s="10" customForma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5" s="10" customFormat="1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5" s="20" customFormat="1" ht="15" customHeight="1" x14ac:dyDescent="0.25">
      <c r="A30" s="41" t="s">
        <v>37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0"/>
      <c r="O30" s="40"/>
    </row>
    <row r="31" spans="1:15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</sheetData>
  <mergeCells count="16">
    <mergeCell ref="A25:O25"/>
    <mergeCell ref="A27:M28"/>
    <mergeCell ref="A30:M31"/>
    <mergeCell ref="J11:K11"/>
    <mergeCell ref="B13:L13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  <mergeCell ref="B17:B18"/>
    <mergeCell ref="C17:D17"/>
  </mergeCells>
  <conditionalFormatting sqref="L19:L23">
    <cfRule type="containsText" dxfId="5" priority="10" operator="containsText" text="НЕ">
      <formula>NOT(ISERROR(SEARCH("НЕ",L19)))</formula>
    </cfRule>
    <cfRule type="containsText" dxfId="4" priority="11" operator="containsText" text="ОДНОРОДНЫЕ">
      <formula>NOT(ISERROR(SEARCH("ОДНОРОДНЫЕ",L19)))</formula>
    </cfRule>
    <cfRule type="containsText" dxfId="3" priority="12" operator="containsText" text="НЕОДНОРОДНЫЕ">
      <formula>NOT(ISERROR(SEARCH("НЕОДНОРОДНЫЕ",L19)))</formula>
    </cfRule>
  </conditionalFormatting>
  <conditionalFormatting sqref="L19:L23">
    <cfRule type="containsText" dxfId="2" priority="7" operator="containsText" text="НЕОДНОРОДНЫЕ">
      <formula>NOT(ISERROR(SEARCH("НЕОДНОРОДНЫЕ",L19)))</formula>
    </cfRule>
    <cfRule type="containsText" dxfId="1" priority="8" operator="containsText" text="ОДНОРОДНЫЕ">
      <formula>NOT(ISERROR(SEARCH("ОДНОРОДНЫЕ",L19)))</formula>
    </cfRule>
    <cfRule type="containsText" dxfId="0" priority="9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2021-09-15T02:46:45Z</dcterms:modified>
</cp:coreProperties>
</file>