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L69" i="1" l="1"/>
  <c r="L70" i="1"/>
  <c r="K69" i="1"/>
  <c r="K70" i="1"/>
  <c r="J69" i="1"/>
  <c r="O69" i="1" s="1"/>
  <c r="J70" i="1"/>
  <c r="O70" i="1" s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M47" i="1" s="1"/>
  <c r="N47" i="1" s="1"/>
  <c r="L48" i="1"/>
  <c r="L49" i="1"/>
  <c r="L50" i="1"/>
  <c r="L51" i="1"/>
  <c r="L52" i="1"/>
  <c r="L53" i="1"/>
  <c r="L54" i="1"/>
  <c r="L55" i="1"/>
  <c r="L56" i="1"/>
  <c r="L57" i="1"/>
  <c r="L58" i="1"/>
  <c r="L59" i="1"/>
  <c r="M59" i="1" s="1"/>
  <c r="N59" i="1" s="1"/>
  <c r="L60" i="1"/>
  <c r="L61" i="1"/>
  <c r="L62" i="1"/>
  <c r="L63" i="1"/>
  <c r="L64" i="1"/>
  <c r="L65" i="1"/>
  <c r="L66" i="1"/>
  <c r="L67" i="1"/>
  <c r="L6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J19" i="1"/>
  <c r="O19" i="1"/>
  <c r="J20" i="1"/>
  <c r="O20" i="1"/>
  <c r="J21" i="1"/>
  <c r="O21" i="1" s="1"/>
  <c r="M21" i="1"/>
  <c r="N21" i="1" s="1"/>
  <c r="J22" i="1"/>
  <c r="O22" i="1"/>
  <c r="J23" i="1"/>
  <c r="O23" i="1" s="1"/>
  <c r="J24" i="1"/>
  <c r="O24" i="1"/>
  <c r="J25" i="1"/>
  <c r="M25" i="1" s="1"/>
  <c r="N25" i="1" s="1"/>
  <c r="J26" i="1"/>
  <c r="O26" i="1"/>
  <c r="J27" i="1"/>
  <c r="O27" i="1" s="1"/>
  <c r="J28" i="1"/>
  <c r="O28" i="1"/>
  <c r="J29" i="1"/>
  <c r="M29" i="1" s="1"/>
  <c r="N29" i="1" s="1"/>
  <c r="J30" i="1"/>
  <c r="O30" i="1" s="1"/>
  <c r="J31" i="1"/>
  <c r="O31" i="1"/>
  <c r="J32" i="1"/>
  <c r="O32" i="1" s="1"/>
  <c r="J33" i="1"/>
  <c r="M33" i="1"/>
  <c r="N33" i="1"/>
  <c r="J34" i="1"/>
  <c r="O34" i="1" s="1"/>
  <c r="J35" i="1"/>
  <c r="M35" i="1" s="1"/>
  <c r="N35" i="1" s="1"/>
  <c r="O35" i="1"/>
  <c r="J36" i="1"/>
  <c r="O36" i="1" s="1"/>
  <c r="J37" i="1"/>
  <c r="M37" i="1"/>
  <c r="N37" i="1" s="1"/>
  <c r="J38" i="1"/>
  <c r="O38" i="1"/>
  <c r="J39" i="1"/>
  <c r="O39" i="1" s="1"/>
  <c r="J40" i="1"/>
  <c r="O40" i="1"/>
  <c r="J41" i="1"/>
  <c r="M41" i="1" s="1"/>
  <c r="N41" i="1" s="1"/>
  <c r="J42" i="1"/>
  <c r="O42" i="1"/>
  <c r="J43" i="1"/>
  <c r="O43" i="1" s="1"/>
  <c r="J44" i="1"/>
  <c r="O44" i="1"/>
  <c r="J45" i="1"/>
  <c r="O45" i="1" s="1"/>
  <c r="J46" i="1"/>
  <c r="M46" i="1" s="1"/>
  <c r="N46" i="1" s="1"/>
  <c r="O46" i="1"/>
  <c r="J47" i="1"/>
  <c r="J48" i="1"/>
  <c r="O48" i="1" s="1"/>
  <c r="J49" i="1"/>
  <c r="O49" i="1"/>
  <c r="J50" i="1"/>
  <c r="M50" i="1" s="1"/>
  <c r="N50" i="1" s="1"/>
  <c r="J51" i="1"/>
  <c r="M51" i="1"/>
  <c r="N51" i="1"/>
  <c r="J52" i="1"/>
  <c r="O52" i="1" s="1"/>
  <c r="J53" i="1"/>
  <c r="M53" i="1" s="1"/>
  <c r="N53" i="1" s="1"/>
  <c r="O53" i="1"/>
  <c r="J54" i="1"/>
  <c r="O54" i="1" s="1"/>
  <c r="J55" i="1"/>
  <c r="M55" i="1"/>
  <c r="N55" i="1" s="1"/>
  <c r="J56" i="1"/>
  <c r="O56" i="1"/>
  <c r="J57" i="1"/>
  <c r="M57" i="1" s="1"/>
  <c r="N57" i="1" s="1"/>
  <c r="J58" i="1"/>
  <c r="M58" i="1" s="1"/>
  <c r="N58" i="1" s="1"/>
  <c r="O58" i="1"/>
  <c r="J59" i="1"/>
  <c r="J60" i="1"/>
  <c r="O60" i="1" s="1"/>
  <c r="J61" i="1"/>
  <c r="O61" i="1"/>
  <c r="J62" i="1"/>
  <c r="O62" i="1" s="1"/>
  <c r="J63" i="1"/>
  <c r="M63" i="1"/>
  <c r="N63" i="1"/>
  <c r="J64" i="1"/>
  <c r="O64" i="1" s="1"/>
  <c r="J65" i="1"/>
  <c r="M65" i="1" s="1"/>
  <c r="N65" i="1" s="1"/>
  <c r="O65" i="1"/>
  <c r="J66" i="1"/>
  <c r="O66" i="1" s="1"/>
  <c r="J67" i="1"/>
  <c r="O67" i="1" s="1"/>
  <c r="M67" i="1"/>
  <c r="N67" i="1" s="1"/>
  <c r="J68" i="1"/>
  <c r="O68" i="1"/>
  <c r="J18" i="1"/>
  <c r="O18" i="1" s="1"/>
  <c r="M31" i="1"/>
  <c r="N31" i="1" s="1"/>
  <c r="L18" i="1"/>
  <c r="K18" i="1"/>
  <c r="M70" i="1"/>
  <c r="N70" i="1"/>
  <c r="M23" i="1"/>
  <c r="N23" i="1" s="1"/>
  <c r="M69" i="1"/>
  <c r="N69" i="1"/>
  <c r="O59" i="1"/>
  <c r="O63" i="1"/>
  <c r="O55" i="1"/>
  <c r="O51" i="1"/>
  <c r="O47" i="1"/>
  <c r="O37" i="1"/>
  <c r="O33" i="1"/>
  <c r="O29" i="1"/>
  <c r="M19" i="1"/>
  <c r="N19" i="1"/>
  <c r="M61" i="1"/>
  <c r="N61" i="1"/>
  <c r="M49" i="1"/>
  <c r="N49" i="1"/>
  <c r="M45" i="1"/>
  <c r="N45" i="1" s="1"/>
  <c r="M43" i="1"/>
  <c r="N43" i="1"/>
  <c r="M27" i="1"/>
  <c r="N27" i="1" s="1"/>
  <c r="M68" i="1"/>
  <c r="N68" i="1"/>
  <c r="M64" i="1"/>
  <c r="N64" i="1" s="1"/>
  <c r="M52" i="1"/>
  <c r="N52" i="1" s="1"/>
  <c r="M54" i="1"/>
  <c r="N54" i="1" s="1"/>
  <c r="M56" i="1"/>
  <c r="N56" i="1"/>
  <c r="M66" i="1"/>
  <c r="N66" i="1" s="1"/>
  <c r="M40" i="1"/>
  <c r="N40" i="1"/>
  <c r="M36" i="1"/>
  <c r="N36" i="1" s="1"/>
  <c r="M32" i="1"/>
  <c r="N32" i="1"/>
  <c r="M28" i="1"/>
  <c r="N28" i="1" s="1"/>
  <c r="M24" i="1"/>
  <c r="N24" i="1"/>
  <c r="M20" i="1"/>
  <c r="N20" i="1" s="1"/>
  <c r="M22" i="1"/>
  <c r="N22" i="1"/>
  <c r="M26" i="1"/>
  <c r="N26" i="1" s="1"/>
  <c r="M30" i="1"/>
  <c r="N30" i="1"/>
  <c r="M34" i="1"/>
  <c r="N34" i="1" s="1"/>
  <c r="M38" i="1"/>
  <c r="N38" i="1"/>
  <c r="M42" i="1"/>
  <c r="N42" i="1" s="1"/>
  <c r="M44" i="1"/>
  <c r="N44" i="1"/>
  <c r="C15" i="1" l="1"/>
  <c r="M62" i="1"/>
  <c r="N62" i="1" s="1"/>
  <c r="M48" i="1"/>
  <c r="N48" i="1" s="1"/>
  <c r="M60" i="1"/>
  <c r="N60" i="1" s="1"/>
  <c r="O41" i="1"/>
  <c r="O57" i="1"/>
  <c r="M18" i="1"/>
  <c r="N18" i="1" s="1"/>
  <c r="M39" i="1"/>
  <c r="N39" i="1" s="1"/>
  <c r="O25" i="1"/>
  <c r="O50" i="1"/>
</calcChain>
</file>

<file path=xl/sharedStrings.xml><?xml version="1.0" encoding="utf-8"?>
<sst xmlns="http://schemas.openxmlformats.org/spreadsheetml/2006/main" count="142" uniqueCount="87">
  <si>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</si>
  <si>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</si>
  <si>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</si>
  <si>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</si>
  <si>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</si>
  <si>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</si>
  <si>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</si>
  <si>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</si>
  <si>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</si>
  <si>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</si>
  <si>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</si>
  <si>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</si>
  <si>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</si>
  <si>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</si>
  <si>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</si>
  <si>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</si>
  <si>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</si>
  <si>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</si>
  <si>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</si>
  <si>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шт.</t>
  </si>
  <si>
    <t>фл.</t>
  </si>
  <si>
    <t>Глицерол р-р 200,0 стер. для наружного применения</t>
  </si>
  <si>
    <t>Глицерол р-р 50,0 стер. в полости</t>
  </si>
  <si>
    <t>Декстроза пор. 75г для внутреннего применения</t>
  </si>
  <si>
    <t>Бендазола р-р 1%-75мл для элетрофореза</t>
  </si>
  <si>
    <t>Диметилсульфоксида р-р 5%-200мл для электрофореза</t>
  </si>
  <si>
    <t>Калия иодида р-р 3%-75мл для электрофореза</t>
  </si>
  <si>
    <t>Калия иодида р-р 3%-200мл для электрофореза</t>
  </si>
  <si>
    <t>Калия перманганата р-р 2%-50мл для наружного применения</t>
  </si>
  <si>
    <t>Калия перманганата р-р 3%-30мл  для наружного применения</t>
  </si>
  <si>
    <t>Кальция хлорида р-р 3%-75мл для электофореза</t>
  </si>
  <si>
    <t>Кальция хлорида р-р 3%-200мл для электрофореза</t>
  </si>
  <si>
    <t>Муравьиная кислота р-р 1000мл для дезинфекции</t>
  </si>
  <si>
    <t>Колларгол-2,0, глицерин 20 кап., вода 20 кап.  р-р для наружного применения</t>
  </si>
  <si>
    <t>Колларгола р-р 2%-100мл стер. для инстилляций</t>
  </si>
  <si>
    <t>Йод + Калия йодид+ Вода очищенная р-р водный 3%-100мл для наружного применения</t>
  </si>
  <si>
    <t>Магния сульфата р-р 3%-200мл для электрофореза</t>
  </si>
  <si>
    <t>Магния сульфата р-р 3%-75мл для электрофореза</t>
  </si>
  <si>
    <t>Меди сульфата р-р 2%-100мл для электрофореза</t>
  </si>
  <si>
    <t>Натрия бромида р-р 3%-75мл для электрофореза</t>
  </si>
  <si>
    <t>Натрия хлорида р-р 20%-200мл стер. в/маточно</t>
  </si>
  <si>
    <t>Натрия цитрата р-р 5%-10мл для проведения клинического анализа</t>
  </si>
  <si>
    <t>Никотиновой кислоты р-р 1%-75мл для электрофореза</t>
  </si>
  <si>
    <t>Никотиновой кислоты р-р 1%-200мл для электрофореза</t>
  </si>
  <si>
    <t>Прокаина р-р 2%-200мл для электрофореза</t>
  </si>
  <si>
    <t>Прокаина р-р 2%-75мл для электрофореза</t>
  </si>
  <si>
    <t>Папаверина г/х р-р 1%-75мл для электрофореза</t>
  </si>
  <si>
    <t>Водорода пероксид р-р 3%-350мл для наружного применения</t>
  </si>
  <si>
    <t>Танин пор. 4,0 для ирригоскопии</t>
  </si>
  <si>
    <t>Уксусной кислоты р-р 3%-400мл для кольпоскопии</t>
  </si>
  <si>
    <t>Уксусной кислоты р-р 10%-400мл для обработки стен</t>
  </si>
  <si>
    <t>Уксусной кислоты р-р 3%-50мл для наружного применения</t>
  </si>
  <si>
    <t>Формальдегида р-р 40%-400мл для консервации</t>
  </si>
  <si>
    <t>Формальдегида р-р 15%-100мл для консервации</t>
  </si>
  <si>
    <t>Формалина р-р 15%-400мл для консервации</t>
  </si>
  <si>
    <t>Хлогексидина р-р 0,02%-400мл стер. в полости</t>
  </si>
  <si>
    <t>Хлогексидина спиртовый  р-р 2,5%-200мл стер. для наружного применения</t>
  </si>
  <si>
    <t>Аминофиллина р-р 2%-200мл для электрофореза</t>
  </si>
  <si>
    <t>Калия перманганата р-р 2%-200мл для наружного применения</t>
  </si>
  <si>
    <t>Натрия хлорида р-р 10%-200мл для наружного применения</t>
  </si>
  <si>
    <t>Глицерол р-р 100,0 стер. для проведения клинического анализа</t>
  </si>
  <si>
    <t>Диметилсульфоксида р-р 25%-150мл для наружного применения</t>
  </si>
  <si>
    <t>Калия иодида р-р 3%-400мл для электрофореза</t>
  </si>
  <si>
    <t>Натрия бромида р-р 3%-200мл для электрофореза</t>
  </si>
  <si>
    <t>Натрия тиосульфата р-р 3%-200мл для элетрофореза</t>
  </si>
  <si>
    <t>Папаверина г/х р-р 1%-200мл для электрофореза</t>
  </si>
  <si>
    <t>Хлогексидина спиртовый  р-р 0,02%-100мл для наружного применения</t>
  </si>
  <si>
    <t>Формальдегида р-р 15%-200мл для консервации</t>
  </si>
  <si>
    <t>Натрия гидрокарбонат р-р 4%-190мл стерильный  для в/в введения</t>
  </si>
  <si>
    <t xml:space="preserve">         Препараты фармацевтические прочие  21.20.23.190  </t>
  </si>
  <si>
    <t>Метамизол натрия р-р 3%-200мл  для электрофореза</t>
  </si>
  <si>
    <t>Хлогексидина спиртовый  р-р 0,5%-45мл стер. для наружного применения</t>
  </si>
  <si>
    <t>Аминофиллина р-р 1%-75мл для электрофореза</t>
  </si>
  <si>
    <t>Декстроза пор. 25г для внутреннего применения</t>
  </si>
  <si>
    <t>Калия хлорид пор. 1г для внутреннего применения</t>
  </si>
  <si>
    <t>КП вх.№ 4765 от 11/11/2021</t>
  </si>
  <si>
    <t>КП вх.№ 4804 от 12/11/2021</t>
  </si>
  <si>
    <t>КП вх.№ 4834 от 15/11/2021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</si>
  <si>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</si>
  <si>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</si>
  <si>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</si>
  <si>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</si>
  <si>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318-21н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</si>
  <si>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</si>
  <si>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</si>
  <si>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Начальная (максимальная) цена договора устанавливается в размере 1 737 678 (один миллион семьсот тридцать семь тысяч шестьсот семьдесят восемь) рублей 23 копеек.</t>
  </si>
  <si>
    <t>на поставку лекарственных препаратов фармацевтических прочих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</si>
</sst>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2" fontId="0" fillId="0" borderId="0" xfId="0" applyNumberFormat="1" applyFill="1" applyAlignment="1">
      <alignment horizontal="center" vertical="center" wrapText="1"/>
    </xf>
    <xf numFmtId="172" fontId="3" fillId="0" borderId="0" xfId="0" applyNumberFormat="1" applyFont="1" applyFill="1" applyAlignment="1">
      <alignment horizontal="center" vertical="center" wrapText="1"/>
    </xf>
    <xf numFmtId="172" fontId="4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2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indent="15"/>
    </xf>
    <xf numFmtId="0" fontId="5" fillId="0" borderId="0" xfId="0" applyFont="1" applyAlignment="1">
      <alignment horizontal="right"/>
    </xf>
    <xf numFmtId="0" fontId="6" fillId="0" borderId="0" xfId="0" applyFont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2" fontId="7" fillId="2" borderId="1" xfId="0" applyNumberFormat="1" applyFont="1" applyFill="1" applyBorder="1" applyAlignment="1">
      <alignment horizontal="center" vertical="center" wrapText="1"/>
    </xf>
    <xf numFmtId="172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2" fontId="0" fillId="2" borderId="1" xfId="0" applyNumberFormat="1" applyFill="1" applyBorder="1" applyAlignment="1">
      <alignment horizontal="center" vertical="center" wrapText="1"/>
    </xf>
    <xf numFmtId="172" fontId="8" fillId="2" borderId="1" xfId="0" applyNumberFormat="1" applyFont="1" applyFill="1" applyBorder="1" applyAlignment="1">
      <alignment horizontal="center" vertical="center" wrapText="1"/>
    </xf>
    <xf numFmtId="172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2" fontId="0" fillId="2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center" vertical="center" wrapText="1"/>
    </xf>
    <xf numFmtId="172" fontId="0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2" fontId="0" fillId="2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2" fontId="0" fillId="0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2" fontId="0" fillId="2" borderId="1" xfId="0" applyNumberForma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2" fontId="7" fillId="2" borderId="2" xfId="0" applyNumberFormat="1" applyFont="1" applyFill="1" applyBorder="1" applyAlignment="1">
      <alignment horizontal="center" vertical="center" wrapText="1"/>
    </xf>
    <xf numFmtId="172" fontId="0" fillId="2" borderId="4" xfId="0" applyNumberFormat="1" applyFont="1" applyFill="1" applyBorder="1" applyAlignment="1">
      <alignment horizontal="center" vertical="center" wrapText="1"/>
    </xf>
    <xf numFmtId="172" fontId="0" fillId="2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0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zoomScale="85" zoomScaleNormal="85" zoomScalePageLayoutView="70" workbookViewId="0">
      <selection activeCell="R12" sqref="R12"/>
    </sheetView>
  </sheetViews>
  <sheetFormatPr defaultRowHeight="15" x14ac:dyDescent="0.25"/>
  <cols>
    <col min="1" max="1" width="9.140625" style="2"/>
    <col min="2" max="2" width="27.28515625" style="12" customWidth="1"/>
    <col min="3" max="4" width="9.140625" style="2"/>
    <col min="5" max="5" width="12" style="3" customWidth="1"/>
    <col min="6" max="6" width="12.42578125" style="3" customWidth="1"/>
    <col min="7" max="7" width="14.7109375" style="3" customWidth="1"/>
    <col min="8" max="8" width="12.14062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33"/>
      <c r="B1" s="32"/>
      <c r="C1" s="33"/>
      <c r="D1" s="33"/>
      <c r="K1" s="33"/>
      <c r="L1" s="33"/>
      <c r="M1" s="33"/>
      <c r="N1" s="33"/>
      <c r="O1" s="47" t="s">
        <v>78</v>
      </c>
    </row>
    <row r="2" spans="1:15" x14ac:dyDescent="0.25">
      <c r="A2" s="33"/>
      <c r="B2" s="32"/>
      <c r="C2" s="33"/>
      <c r="D2" s="33"/>
      <c r="K2" s="33"/>
      <c r="L2" s="33"/>
      <c r="M2" s="33"/>
      <c r="N2" s="33"/>
      <c r="O2" s="47" t="s">
        <v>79</v>
      </c>
    </row>
    <row r="3" spans="1:15" x14ac:dyDescent="0.25">
      <c r="A3" s="33"/>
      <c r="B3" s="32"/>
      <c r="C3" s="33"/>
      <c r="D3" s="33"/>
      <c r="K3" s="33"/>
      <c r="L3" s="33"/>
      <c r="M3" s="33"/>
      <c r="N3" s="33"/>
      <c r="O3" s="47" t="s">
        <v>86</v>
      </c>
    </row>
    <row r="4" spans="1:15" x14ac:dyDescent="0.25">
      <c r="A4" s="33"/>
      <c r="B4" s="32"/>
      <c r="C4" s="33"/>
      <c r="D4" s="33"/>
      <c r="K4" s="33"/>
      <c r="L4" s="33"/>
      <c r="M4" s="33"/>
      <c r="N4" s="33"/>
      <c r="O4" s="47" t="s">
        <v>80</v>
      </c>
    </row>
    <row r="5" spans="1:15" x14ac:dyDescent="0.25">
      <c r="A5" s="33"/>
      <c r="B5" s="32"/>
      <c r="C5" s="33"/>
      <c r="D5" s="33"/>
      <c r="K5" s="33"/>
      <c r="L5" s="33"/>
      <c r="M5" s="33"/>
      <c r="N5" s="33"/>
      <c r="O5" s="47" t="s">
        <v>81</v>
      </c>
    </row>
    <row r="6" spans="1:15" x14ac:dyDescent="0.25">
      <c r="A6" s="33"/>
      <c r="B6" s="32"/>
      <c r="C6" s="33"/>
      <c r="D6" s="33"/>
      <c r="K6" s="33"/>
      <c r="L6" s="33"/>
      <c r="M6" s="33"/>
      <c r="N6" s="33"/>
      <c r="O6" s="47" t="s">
        <v>82</v>
      </c>
    </row>
    <row r="7" spans="1:15" x14ac:dyDescent="0.25">
      <c r="A7" s="33"/>
      <c r="B7" s="32"/>
      <c r="C7" s="33"/>
      <c r="D7" s="33"/>
      <c r="K7" s="33"/>
      <c r="L7" s="33"/>
      <c r="M7" s="33"/>
      <c r="N7" s="33"/>
    </row>
    <row r="8" spans="1:15" s="8" customFormat="1" x14ac:dyDescent="0.25">
      <c r="A8" s="6"/>
      <c r="B8" s="12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9" t="s">
        <v>13</v>
      </c>
    </row>
    <row r="9" spans="1:15" s="8" customFormat="1" x14ac:dyDescent="0.25">
      <c r="A9" s="6"/>
      <c r="B9" s="12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18</v>
      </c>
    </row>
    <row r="10" spans="1:15" s="8" customFormat="1" x14ac:dyDescent="0.25">
      <c r="A10" s="6"/>
      <c r="B10" s="12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14</v>
      </c>
    </row>
    <row r="11" spans="1:15" s="8" customFormat="1" x14ac:dyDescent="0.25">
      <c r="A11" s="6"/>
      <c r="B11" s="12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7"/>
    </row>
    <row r="12" spans="1:15" s="8" customFormat="1" ht="28.9" customHeight="1" x14ac:dyDescent="0.25">
      <c r="A12" s="6"/>
      <c r="B12" s="12"/>
      <c r="C12" s="6"/>
      <c r="D12" s="6"/>
      <c r="E12" s="7"/>
      <c r="F12" s="7"/>
      <c r="G12" s="7"/>
      <c r="H12" s="7"/>
      <c r="I12" s="7"/>
      <c r="J12" s="7"/>
      <c r="K12" s="6"/>
      <c r="L12" s="37" t="s">
        <v>17</v>
      </c>
      <c r="M12" s="37"/>
      <c r="N12" s="6"/>
      <c r="O12" s="4" t="s">
        <v>15</v>
      </c>
    </row>
    <row r="13" spans="1:15" ht="18.75" x14ac:dyDescent="0.25">
      <c r="B13" s="38" t="s">
        <v>16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5"/>
    </row>
    <row r="14" spans="1:15" hidden="1" x14ac:dyDescent="0.2">
      <c r="D14" s="11"/>
      <c r="E14" s="11"/>
      <c r="F14" s="40" t="s">
        <v>69</v>
      </c>
      <c r="G14" s="40"/>
      <c r="H14" s="40"/>
      <c r="I14" s="40"/>
      <c r="J14" s="40"/>
      <c r="K14" s="40"/>
      <c r="L14" s="40"/>
    </row>
    <row r="15" spans="1:15" x14ac:dyDescent="0.25">
      <c r="A15" s="41" t="s">
        <v>11</v>
      </c>
      <c r="B15" s="42"/>
      <c r="C15" s="43">
        <f>SUMIF(O18:O70,"&gt;0")</f>
        <v>1737678.2333333336</v>
      </c>
      <c r="D15" s="42"/>
      <c r="E15" s="15"/>
      <c r="F15" s="15"/>
      <c r="G15" s="16"/>
      <c r="H15" s="16"/>
      <c r="I15" s="16"/>
      <c r="J15" s="16"/>
      <c r="K15" s="17"/>
      <c r="L15" s="17"/>
      <c r="M15" s="17"/>
      <c r="N15" s="17"/>
      <c r="O15" s="18"/>
    </row>
    <row r="16" spans="1:15" ht="35.25" customHeight="1" x14ac:dyDescent="0.25">
      <c r="A16" s="39" t="s">
        <v>0</v>
      </c>
      <c r="B16" s="39" t="s">
        <v>1</v>
      </c>
      <c r="C16" s="39" t="s">
        <v>2</v>
      </c>
      <c r="D16" s="39"/>
      <c r="E16" s="19" t="s">
        <v>75</v>
      </c>
      <c r="F16" s="19" t="s">
        <v>76</v>
      </c>
      <c r="G16" s="19" t="s">
        <v>77</v>
      </c>
      <c r="H16" s="19"/>
      <c r="I16" s="20"/>
      <c r="J16" s="44" t="s">
        <v>12</v>
      </c>
      <c r="K16" s="35" t="s">
        <v>8</v>
      </c>
      <c r="L16" s="35" t="s">
        <v>9</v>
      </c>
      <c r="M16" s="35" t="s">
        <v>10</v>
      </c>
      <c r="N16" s="35" t="s">
        <v>6</v>
      </c>
      <c r="O16" s="36" t="s">
        <v>7</v>
      </c>
    </row>
    <row r="17" spans="1:15" ht="30" customHeight="1" x14ac:dyDescent="0.25">
      <c r="A17" s="39"/>
      <c r="B17" s="39"/>
      <c r="C17" s="23" t="s">
        <v>3</v>
      </c>
      <c r="D17" s="23" t="s">
        <v>4</v>
      </c>
      <c r="E17" s="24" t="s">
        <v>5</v>
      </c>
      <c r="F17" s="24" t="s">
        <v>5</v>
      </c>
      <c r="G17" s="25" t="s">
        <v>5</v>
      </c>
      <c r="H17" s="25" t="s">
        <v>5</v>
      </c>
      <c r="I17" s="25" t="s">
        <v>5</v>
      </c>
      <c r="J17" s="45"/>
      <c r="K17" s="35"/>
      <c r="L17" s="35"/>
      <c r="M17" s="35"/>
      <c r="N17" s="35"/>
      <c r="O17" s="36"/>
    </row>
    <row r="18" spans="1:15" ht="30" x14ac:dyDescent="0.25">
      <c r="A18" s="23">
        <v>1</v>
      </c>
      <c r="B18" s="23" t="s">
        <v>70</v>
      </c>
      <c r="C18" s="23" t="s">
        <v>20</v>
      </c>
      <c r="D18" s="26">
        <v>150</v>
      </c>
      <c r="E18" s="24">
        <v>135</v>
      </c>
      <c r="F18" s="24">
        <v>134.5</v>
      </c>
      <c r="G18" s="25">
        <v>123</v>
      </c>
      <c r="H18" s="25"/>
      <c r="I18" s="25"/>
      <c r="J18" s="25">
        <f>AVERAGE(E18,F18,G18,H18,I18)</f>
        <v>130.83333333333334</v>
      </c>
      <c r="K18" s="17">
        <f t="shared" ref="K18:K70" si="0">COUNT(E18:I18)</f>
        <v>3</v>
      </c>
      <c r="L18" s="17">
        <f t="shared" ref="L18:L70" si="1">STDEV(E18,F18,G18,H18,I18)</f>
        <v>6.7884706181387671</v>
      </c>
      <c r="M18" s="17">
        <f t="shared" ref="M18:M70" si="2">L18/J18*100</f>
        <v>5.1886399629086117</v>
      </c>
      <c r="N18" s="17" t="str">
        <f t="shared" ref="N18:N70" si="3">IF(M18&lt;33,"ОДНОРОДНЫЕ","НЕОДНОРОДНЫЕ")</f>
        <v>ОДНОРОДНЫЕ</v>
      </c>
      <c r="O18" s="18">
        <f t="shared" ref="O18:O70" si="4">D18*J18</f>
        <v>19625</v>
      </c>
    </row>
    <row r="19" spans="1:15" ht="30" x14ac:dyDescent="0.25">
      <c r="A19" s="23">
        <v>2</v>
      </c>
      <c r="B19" s="23" t="s">
        <v>21</v>
      </c>
      <c r="C19" s="23" t="s">
        <v>20</v>
      </c>
      <c r="D19" s="26">
        <v>196</v>
      </c>
      <c r="E19" s="24">
        <v>200</v>
      </c>
      <c r="F19" s="24">
        <v>202</v>
      </c>
      <c r="G19" s="18">
        <v>247</v>
      </c>
      <c r="H19" s="18"/>
      <c r="I19" s="18"/>
      <c r="J19" s="25">
        <f t="shared" ref="J19:J70" si="5">AVERAGE(E19,F19,G19,H19,I19)</f>
        <v>216.33333333333334</v>
      </c>
      <c r="K19" s="21">
        <f t="shared" si="0"/>
        <v>3</v>
      </c>
      <c r="L19" s="21">
        <f t="shared" si="1"/>
        <v>26.57693235370353</v>
      </c>
      <c r="M19" s="21">
        <f t="shared" si="2"/>
        <v>12.285176742852171</v>
      </c>
      <c r="N19" s="21" t="str">
        <f t="shared" si="3"/>
        <v>ОДНОРОДНЫЕ</v>
      </c>
      <c r="O19" s="29">
        <f t="shared" si="4"/>
        <v>42401.333333333336</v>
      </c>
    </row>
    <row r="20" spans="1:15" ht="30" x14ac:dyDescent="0.25">
      <c r="A20" s="23">
        <v>3</v>
      </c>
      <c r="B20" s="23" t="s">
        <v>22</v>
      </c>
      <c r="C20" s="23" t="s">
        <v>20</v>
      </c>
      <c r="D20" s="26">
        <v>238</v>
      </c>
      <c r="E20" s="24">
        <v>149</v>
      </c>
      <c r="F20" s="24">
        <v>151</v>
      </c>
      <c r="G20" s="18">
        <v>165</v>
      </c>
      <c r="H20" s="18"/>
      <c r="I20" s="18"/>
      <c r="J20" s="25">
        <f t="shared" si="5"/>
        <v>155</v>
      </c>
      <c r="K20" s="21">
        <f t="shared" si="0"/>
        <v>3</v>
      </c>
      <c r="L20" s="21">
        <f t="shared" si="1"/>
        <v>8.717797887081348</v>
      </c>
      <c r="M20" s="21">
        <f t="shared" si="2"/>
        <v>5.6243857336008691</v>
      </c>
      <c r="N20" s="21" t="str">
        <f t="shared" si="3"/>
        <v>ОДНОРОДНЫЕ</v>
      </c>
      <c r="O20" s="29">
        <f t="shared" si="4"/>
        <v>36890</v>
      </c>
    </row>
    <row r="21" spans="1:15" ht="30" x14ac:dyDescent="0.25">
      <c r="A21" s="23">
        <v>4</v>
      </c>
      <c r="B21" s="23" t="s">
        <v>23</v>
      </c>
      <c r="C21" s="23" t="s">
        <v>19</v>
      </c>
      <c r="D21" s="26">
        <v>3360</v>
      </c>
      <c r="E21" s="24">
        <v>124</v>
      </c>
      <c r="F21" s="24">
        <v>125.6</v>
      </c>
      <c r="G21" s="18">
        <v>97</v>
      </c>
      <c r="H21" s="18"/>
      <c r="I21" s="18"/>
      <c r="J21" s="25">
        <f t="shared" si="5"/>
        <v>115.53333333333335</v>
      </c>
      <c r="K21" s="21">
        <f t="shared" si="0"/>
        <v>3</v>
      </c>
      <c r="L21" s="21">
        <f t="shared" si="1"/>
        <v>16.070262391551992</v>
      </c>
      <c r="M21" s="21">
        <f t="shared" si="2"/>
        <v>13.909632768221572</v>
      </c>
      <c r="N21" s="21" t="str">
        <f t="shared" si="3"/>
        <v>ОДНОРОДНЫЕ</v>
      </c>
      <c r="O21" s="29">
        <f t="shared" si="4"/>
        <v>388192.00000000006</v>
      </c>
    </row>
    <row r="22" spans="1:15" ht="30" x14ac:dyDescent="0.25">
      <c r="A22" s="23">
        <v>5</v>
      </c>
      <c r="B22" s="23" t="s">
        <v>24</v>
      </c>
      <c r="C22" s="23" t="s">
        <v>20</v>
      </c>
      <c r="D22" s="26">
        <v>100</v>
      </c>
      <c r="E22" s="24">
        <v>125</v>
      </c>
      <c r="F22" s="24">
        <v>125.3</v>
      </c>
      <c r="G22" s="18">
        <v>99</v>
      </c>
      <c r="H22" s="18"/>
      <c r="I22" s="18"/>
      <c r="J22" s="25">
        <f t="shared" si="5"/>
        <v>116.43333333333334</v>
      </c>
      <c r="K22" s="21">
        <f t="shared" si="0"/>
        <v>3</v>
      </c>
      <c r="L22" s="21">
        <f t="shared" si="1"/>
        <v>15.098454667062107</v>
      </c>
      <c r="M22" s="21">
        <f t="shared" si="2"/>
        <v>12.967467506781084</v>
      </c>
      <c r="N22" s="21" t="str">
        <f t="shared" si="3"/>
        <v>ОДНОРОДНЫЕ</v>
      </c>
      <c r="O22" s="29">
        <f t="shared" si="4"/>
        <v>11643.333333333334</v>
      </c>
    </row>
    <row r="23" spans="1:15" ht="45" x14ac:dyDescent="0.25">
      <c r="A23" s="23">
        <v>6</v>
      </c>
      <c r="B23" s="23" t="s">
        <v>25</v>
      </c>
      <c r="C23" s="23" t="s">
        <v>20</v>
      </c>
      <c r="D23" s="26">
        <v>250</v>
      </c>
      <c r="E23" s="24">
        <v>121</v>
      </c>
      <c r="F23" s="24">
        <v>123</v>
      </c>
      <c r="G23" s="18">
        <v>85</v>
      </c>
      <c r="H23" s="18"/>
      <c r="I23" s="18"/>
      <c r="J23" s="25">
        <f t="shared" si="5"/>
        <v>109.66666666666667</v>
      </c>
      <c r="K23" s="21">
        <f t="shared" si="0"/>
        <v>3</v>
      </c>
      <c r="L23" s="21">
        <f t="shared" si="1"/>
        <v>21.385353243127224</v>
      </c>
      <c r="M23" s="21">
        <f t="shared" si="2"/>
        <v>19.500322106195036</v>
      </c>
      <c r="N23" s="21" t="str">
        <f t="shared" si="3"/>
        <v>ОДНОРОДНЫЕ</v>
      </c>
      <c r="O23" s="29">
        <f t="shared" si="4"/>
        <v>27416.666666666668</v>
      </c>
    </row>
    <row r="24" spans="1:15" ht="30" x14ac:dyDescent="0.25">
      <c r="A24" s="23">
        <v>7</v>
      </c>
      <c r="B24" s="23" t="s">
        <v>26</v>
      </c>
      <c r="C24" s="23" t="s">
        <v>20</v>
      </c>
      <c r="D24" s="26">
        <v>150</v>
      </c>
      <c r="E24" s="24">
        <v>129</v>
      </c>
      <c r="F24" s="24">
        <v>131</v>
      </c>
      <c r="G24" s="18">
        <v>95</v>
      </c>
      <c r="H24" s="18"/>
      <c r="I24" s="18"/>
      <c r="J24" s="25">
        <f t="shared" si="5"/>
        <v>118.33333333333333</v>
      </c>
      <c r="K24" s="21">
        <f t="shared" si="0"/>
        <v>3</v>
      </c>
      <c r="L24" s="21">
        <f t="shared" si="1"/>
        <v>20.231987873991329</v>
      </c>
      <c r="M24" s="21">
        <f t="shared" si="2"/>
        <v>17.097454541401124</v>
      </c>
      <c r="N24" s="21" t="str">
        <f t="shared" si="3"/>
        <v>ОДНОРОДНЫЕ</v>
      </c>
      <c r="O24" s="29">
        <f t="shared" si="4"/>
        <v>17750</v>
      </c>
    </row>
    <row r="25" spans="1:15" ht="30" x14ac:dyDescent="0.25">
      <c r="A25" s="23">
        <v>8</v>
      </c>
      <c r="B25" s="23" t="s">
        <v>27</v>
      </c>
      <c r="C25" s="23" t="s">
        <v>20</v>
      </c>
      <c r="D25" s="26">
        <v>50</v>
      </c>
      <c r="E25" s="24">
        <v>164.5</v>
      </c>
      <c r="F25" s="24">
        <v>166</v>
      </c>
      <c r="G25" s="18">
        <v>150</v>
      </c>
      <c r="H25" s="18"/>
      <c r="I25" s="18"/>
      <c r="J25" s="25">
        <f t="shared" si="5"/>
        <v>160.16666666666666</v>
      </c>
      <c r="K25" s="21">
        <f t="shared" si="0"/>
        <v>3</v>
      </c>
      <c r="L25" s="21">
        <f t="shared" si="1"/>
        <v>8.8364774278743745</v>
      </c>
      <c r="M25" s="21">
        <f t="shared" si="2"/>
        <v>5.5170514638133454</v>
      </c>
      <c r="N25" s="21" t="str">
        <f t="shared" si="3"/>
        <v>ОДНОРОДНЫЕ</v>
      </c>
      <c r="O25" s="29">
        <f t="shared" si="4"/>
        <v>8008.333333333333</v>
      </c>
    </row>
    <row r="26" spans="1:15" ht="45" x14ac:dyDescent="0.25">
      <c r="A26" s="23">
        <v>9</v>
      </c>
      <c r="B26" s="23" t="s">
        <v>28</v>
      </c>
      <c r="C26" s="23" t="s">
        <v>20</v>
      </c>
      <c r="D26" s="26">
        <v>24</v>
      </c>
      <c r="E26" s="24">
        <v>125</v>
      </c>
      <c r="F26" s="24">
        <v>124.5</v>
      </c>
      <c r="G26" s="18">
        <v>87</v>
      </c>
      <c r="H26" s="18"/>
      <c r="I26" s="18"/>
      <c r="J26" s="25">
        <f t="shared" si="5"/>
        <v>112.16666666666667</v>
      </c>
      <c r="K26" s="21">
        <f t="shared" si="0"/>
        <v>3</v>
      </c>
      <c r="L26" s="21">
        <f t="shared" si="1"/>
        <v>21.796406431642168</v>
      </c>
      <c r="M26" s="21">
        <f t="shared" si="2"/>
        <v>19.432160265951413</v>
      </c>
      <c r="N26" s="21" t="str">
        <f t="shared" si="3"/>
        <v>ОДНОРОДНЫЕ</v>
      </c>
      <c r="O26" s="29">
        <f t="shared" si="4"/>
        <v>2692</v>
      </c>
    </row>
    <row r="27" spans="1:15" ht="45" x14ac:dyDescent="0.25">
      <c r="A27" s="23">
        <v>10</v>
      </c>
      <c r="B27" s="23" t="s">
        <v>29</v>
      </c>
      <c r="C27" s="23" t="s">
        <v>20</v>
      </c>
      <c r="D27" s="26">
        <v>36</v>
      </c>
      <c r="E27" s="24">
        <v>120</v>
      </c>
      <c r="F27" s="24">
        <v>122</v>
      </c>
      <c r="G27" s="18">
        <v>85</v>
      </c>
      <c r="H27" s="18"/>
      <c r="I27" s="18"/>
      <c r="J27" s="25">
        <f t="shared" si="5"/>
        <v>109</v>
      </c>
      <c r="K27" s="21">
        <f t="shared" si="0"/>
        <v>3</v>
      </c>
      <c r="L27" s="21">
        <f t="shared" si="1"/>
        <v>20.808652046684813</v>
      </c>
      <c r="M27" s="21">
        <f t="shared" si="2"/>
        <v>19.090506464848453</v>
      </c>
      <c r="N27" s="21" t="str">
        <f t="shared" si="3"/>
        <v>ОДНОРОДНЫЕ</v>
      </c>
      <c r="O27" s="29">
        <f t="shared" si="4"/>
        <v>3924</v>
      </c>
    </row>
    <row r="28" spans="1:15" ht="30" x14ac:dyDescent="0.25">
      <c r="A28" s="23">
        <v>11</v>
      </c>
      <c r="B28" s="23" t="s">
        <v>30</v>
      </c>
      <c r="C28" s="23" t="s">
        <v>20</v>
      </c>
      <c r="D28" s="26">
        <v>100</v>
      </c>
      <c r="E28" s="24">
        <v>119</v>
      </c>
      <c r="F28" s="24">
        <v>118</v>
      </c>
      <c r="G28" s="18">
        <v>85.5</v>
      </c>
      <c r="H28" s="18"/>
      <c r="I28" s="18"/>
      <c r="J28" s="25">
        <f t="shared" si="5"/>
        <v>107.5</v>
      </c>
      <c r="K28" s="21">
        <f t="shared" si="0"/>
        <v>3</v>
      </c>
      <c r="L28" s="21">
        <f t="shared" si="1"/>
        <v>19.059118552545918</v>
      </c>
      <c r="M28" s="21">
        <f t="shared" si="2"/>
        <v>17.729412607019459</v>
      </c>
      <c r="N28" s="21" t="str">
        <f t="shared" si="3"/>
        <v>ОДНОРОДНЫЕ</v>
      </c>
      <c r="O28" s="29">
        <f t="shared" si="4"/>
        <v>10750</v>
      </c>
    </row>
    <row r="29" spans="1:15" ht="30" x14ac:dyDescent="0.25">
      <c r="A29" s="23">
        <v>12</v>
      </c>
      <c r="B29" s="23" t="s">
        <v>31</v>
      </c>
      <c r="C29" s="23" t="s">
        <v>20</v>
      </c>
      <c r="D29" s="26">
        <v>150</v>
      </c>
      <c r="E29" s="24">
        <v>124</v>
      </c>
      <c r="F29" s="24">
        <v>122.5</v>
      </c>
      <c r="G29" s="18">
        <v>89</v>
      </c>
      <c r="H29" s="18"/>
      <c r="I29" s="18"/>
      <c r="J29" s="25">
        <f t="shared" si="5"/>
        <v>111.83333333333333</v>
      </c>
      <c r="K29" s="21">
        <f t="shared" si="0"/>
        <v>3</v>
      </c>
      <c r="L29" s="21">
        <f t="shared" si="1"/>
        <v>19.788464653260295</v>
      </c>
      <c r="M29" s="21">
        <f t="shared" si="2"/>
        <v>17.69460326670071</v>
      </c>
      <c r="N29" s="21" t="str">
        <f t="shared" si="3"/>
        <v>ОДНОРОДНЫЕ</v>
      </c>
      <c r="O29" s="29">
        <f t="shared" si="4"/>
        <v>16775</v>
      </c>
    </row>
    <row r="30" spans="1:15" ht="30" x14ac:dyDescent="0.25">
      <c r="A30" s="23">
        <v>13</v>
      </c>
      <c r="B30" s="23" t="s">
        <v>32</v>
      </c>
      <c r="C30" s="23" t="s">
        <v>20</v>
      </c>
      <c r="D30" s="26">
        <v>36</v>
      </c>
      <c r="E30" s="24">
        <v>610</v>
      </c>
      <c r="F30" s="24">
        <v>605</v>
      </c>
      <c r="G30" s="18">
        <v>980</v>
      </c>
      <c r="H30" s="18"/>
      <c r="I30" s="18"/>
      <c r="J30" s="25">
        <f t="shared" si="5"/>
        <v>731.66666666666663</v>
      </c>
      <c r="K30" s="21">
        <f t="shared" si="0"/>
        <v>3</v>
      </c>
      <c r="L30" s="21">
        <f t="shared" si="1"/>
        <v>215.07750540987166</v>
      </c>
      <c r="M30" s="21">
        <f t="shared" si="2"/>
        <v>29.39555882595057</v>
      </c>
      <c r="N30" s="21" t="str">
        <f t="shared" si="3"/>
        <v>ОДНОРОДНЫЕ</v>
      </c>
      <c r="O30" s="29">
        <f t="shared" si="4"/>
        <v>26340</v>
      </c>
    </row>
    <row r="31" spans="1:15" ht="45" x14ac:dyDescent="0.25">
      <c r="A31" s="23">
        <v>14</v>
      </c>
      <c r="B31" s="23" t="s">
        <v>33</v>
      </c>
      <c r="C31" s="23" t="s">
        <v>20</v>
      </c>
      <c r="D31" s="26">
        <v>36</v>
      </c>
      <c r="E31" s="24">
        <v>470</v>
      </c>
      <c r="F31" s="24">
        <v>475</v>
      </c>
      <c r="G31" s="18">
        <v>573</v>
      </c>
      <c r="H31" s="18"/>
      <c r="I31" s="18"/>
      <c r="J31" s="25">
        <f t="shared" si="5"/>
        <v>506</v>
      </c>
      <c r="K31" s="21">
        <f t="shared" si="0"/>
        <v>3</v>
      </c>
      <c r="L31" s="21">
        <f t="shared" si="1"/>
        <v>58.077534382926416</v>
      </c>
      <c r="M31" s="21">
        <f t="shared" si="2"/>
        <v>11.477773593463718</v>
      </c>
      <c r="N31" s="21" t="str">
        <f t="shared" si="3"/>
        <v>ОДНОРОДНЫЕ</v>
      </c>
      <c r="O31" s="29">
        <f t="shared" si="4"/>
        <v>18216</v>
      </c>
    </row>
    <row r="32" spans="1:15" ht="30" x14ac:dyDescent="0.25">
      <c r="A32" s="23">
        <v>15</v>
      </c>
      <c r="B32" s="23" t="s">
        <v>34</v>
      </c>
      <c r="C32" s="23" t="s">
        <v>20</v>
      </c>
      <c r="D32" s="26">
        <v>60</v>
      </c>
      <c r="E32" s="24">
        <v>449</v>
      </c>
      <c r="F32" s="24">
        <v>451</v>
      </c>
      <c r="G32" s="18">
        <v>610</v>
      </c>
      <c r="H32" s="18"/>
      <c r="I32" s="18"/>
      <c r="J32" s="25">
        <f t="shared" si="5"/>
        <v>503.33333333333331</v>
      </c>
      <c r="K32" s="21">
        <f t="shared" si="0"/>
        <v>3</v>
      </c>
      <c r="L32" s="21">
        <f t="shared" si="1"/>
        <v>92.381455570548979</v>
      </c>
      <c r="M32" s="21">
        <f t="shared" si="2"/>
        <v>18.353931570307743</v>
      </c>
      <c r="N32" s="21" t="str">
        <f t="shared" si="3"/>
        <v>ОДНОРОДНЫЕ</v>
      </c>
      <c r="O32" s="29">
        <f t="shared" si="4"/>
        <v>30200</v>
      </c>
    </row>
    <row r="33" spans="1:15" ht="60" x14ac:dyDescent="0.25">
      <c r="A33" s="23">
        <v>16</v>
      </c>
      <c r="B33" s="23" t="s">
        <v>35</v>
      </c>
      <c r="C33" s="23" t="s">
        <v>20</v>
      </c>
      <c r="D33" s="26">
        <v>420</v>
      </c>
      <c r="E33" s="24">
        <v>192</v>
      </c>
      <c r="F33" s="24">
        <v>193.5</v>
      </c>
      <c r="G33" s="18">
        <v>165</v>
      </c>
      <c r="H33" s="18"/>
      <c r="I33" s="18"/>
      <c r="J33" s="25">
        <f t="shared" si="5"/>
        <v>183.5</v>
      </c>
      <c r="K33" s="21">
        <f t="shared" si="0"/>
        <v>3</v>
      </c>
      <c r="L33" s="21">
        <f t="shared" si="1"/>
        <v>16.039014932345442</v>
      </c>
      <c r="M33" s="21">
        <f t="shared" si="2"/>
        <v>8.7406075925588222</v>
      </c>
      <c r="N33" s="21" t="str">
        <f t="shared" si="3"/>
        <v>ОДНОРОДНЫЕ</v>
      </c>
      <c r="O33" s="29">
        <f t="shared" si="4"/>
        <v>77070</v>
      </c>
    </row>
    <row r="34" spans="1:15" ht="30" x14ac:dyDescent="0.25">
      <c r="A34" s="23">
        <v>17</v>
      </c>
      <c r="B34" s="23" t="s">
        <v>36</v>
      </c>
      <c r="C34" s="23" t="s">
        <v>20</v>
      </c>
      <c r="D34" s="26">
        <v>200</v>
      </c>
      <c r="E34" s="24">
        <v>134</v>
      </c>
      <c r="F34" s="24">
        <v>136</v>
      </c>
      <c r="G34" s="18">
        <v>88</v>
      </c>
      <c r="H34" s="18"/>
      <c r="I34" s="18"/>
      <c r="J34" s="25">
        <f t="shared" si="5"/>
        <v>119.33333333333333</v>
      </c>
      <c r="K34" s="21">
        <f t="shared" si="0"/>
        <v>3</v>
      </c>
      <c r="L34" s="21">
        <f t="shared" si="1"/>
        <v>27.153882472555047</v>
      </c>
      <c r="M34" s="21">
        <f t="shared" si="2"/>
        <v>22.754650116666241</v>
      </c>
      <c r="N34" s="21" t="str">
        <f t="shared" si="3"/>
        <v>ОДНОРОДНЫЕ</v>
      </c>
      <c r="O34" s="29">
        <f t="shared" si="4"/>
        <v>23866.666666666664</v>
      </c>
    </row>
    <row r="35" spans="1:15" ht="30" x14ac:dyDescent="0.25">
      <c r="A35" s="23">
        <v>18</v>
      </c>
      <c r="B35" s="23" t="s">
        <v>37</v>
      </c>
      <c r="C35" s="23" t="s">
        <v>20</v>
      </c>
      <c r="D35" s="26">
        <v>100</v>
      </c>
      <c r="E35" s="24">
        <v>128</v>
      </c>
      <c r="F35" s="24">
        <v>130</v>
      </c>
      <c r="G35" s="18">
        <v>86</v>
      </c>
      <c r="H35" s="18"/>
      <c r="I35" s="18"/>
      <c r="J35" s="25">
        <f t="shared" si="5"/>
        <v>114.66666666666667</v>
      </c>
      <c r="K35" s="21">
        <f t="shared" si="0"/>
        <v>3</v>
      </c>
      <c r="L35" s="21">
        <f t="shared" si="1"/>
        <v>24.846193538112274</v>
      </c>
      <c r="M35" s="21">
        <f t="shared" si="2"/>
        <v>21.668192039051402</v>
      </c>
      <c r="N35" s="21" t="str">
        <f t="shared" si="3"/>
        <v>ОДНОРОДНЫЕ</v>
      </c>
      <c r="O35" s="29">
        <f t="shared" si="4"/>
        <v>11466.666666666668</v>
      </c>
    </row>
    <row r="36" spans="1:15" ht="30" x14ac:dyDescent="0.25">
      <c r="A36" s="23">
        <v>19</v>
      </c>
      <c r="B36" s="23" t="s">
        <v>38</v>
      </c>
      <c r="C36" s="23" t="s">
        <v>20</v>
      </c>
      <c r="D36" s="26">
        <v>50</v>
      </c>
      <c r="E36" s="24">
        <v>129</v>
      </c>
      <c r="F36" s="24">
        <v>131</v>
      </c>
      <c r="G36" s="18">
        <v>86.5</v>
      </c>
      <c r="H36" s="18"/>
      <c r="I36" s="18"/>
      <c r="J36" s="25">
        <f t="shared" si="5"/>
        <v>115.5</v>
      </c>
      <c r="K36" s="21">
        <f t="shared" si="0"/>
        <v>3</v>
      </c>
      <c r="L36" s="21">
        <f t="shared" si="1"/>
        <v>25.134637455113612</v>
      </c>
      <c r="M36" s="21">
        <f t="shared" si="2"/>
        <v>21.761590870228236</v>
      </c>
      <c r="N36" s="21" t="str">
        <f t="shared" si="3"/>
        <v>ОДНОРОДНЫЕ</v>
      </c>
      <c r="O36" s="29">
        <f t="shared" si="4"/>
        <v>5775</v>
      </c>
    </row>
    <row r="37" spans="1:15" ht="30" x14ac:dyDescent="0.25">
      <c r="A37" s="23">
        <v>20</v>
      </c>
      <c r="B37" s="23" t="s">
        <v>39</v>
      </c>
      <c r="C37" s="23" t="s">
        <v>20</v>
      </c>
      <c r="D37" s="26">
        <v>100</v>
      </c>
      <c r="E37" s="24">
        <v>126</v>
      </c>
      <c r="F37" s="24">
        <v>128</v>
      </c>
      <c r="G37" s="18">
        <v>92</v>
      </c>
      <c r="H37" s="18"/>
      <c r="I37" s="18"/>
      <c r="J37" s="25">
        <f t="shared" si="5"/>
        <v>115.33333333333333</v>
      </c>
      <c r="K37" s="21">
        <f t="shared" si="0"/>
        <v>3</v>
      </c>
      <c r="L37" s="21">
        <f t="shared" si="1"/>
        <v>20.231987873991329</v>
      </c>
      <c r="M37" s="21">
        <f t="shared" si="2"/>
        <v>17.542186017911558</v>
      </c>
      <c r="N37" s="21" t="str">
        <f t="shared" si="3"/>
        <v>ОДНОРОДНЫЕ</v>
      </c>
      <c r="O37" s="29">
        <f t="shared" si="4"/>
        <v>11533.333333333332</v>
      </c>
    </row>
    <row r="38" spans="1:15" ht="30" x14ac:dyDescent="0.25">
      <c r="A38" s="23">
        <v>21</v>
      </c>
      <c r="B38" s="23" t="s">
        <v>40</v>
      </c>
      <c r="C38" s="23" t="s">
        <v>20</v>
      </c>
      <c r="D38" s="26">
        <v>106</v>
      </c>
      <c r="E38" s="24">
        <v>140</v>
      </c>
      <c r="F38" s="24">
        <v>141.5</v>
      </c>
      <c r="G38" s="18">
        <v>140</v>
      </c>
      <c r="H38" s="18"/>
      <c r="I38" s="18"/>
      <c r="J38" s="25">
        <f t="shared" si="5"/>
        <v>140.5</v>
      </c>
      <c r="K38" s="21">
        <f t="shared" si="0"/>
        <v>3</v>
      </c>
      <c r="L38" s="21">
        <f t="shared" si="1"/>
        <v>0.8660254037844386</v>
      </c>
      <c r="M38" s="21">
        <f t="shared" si="2"/>
        <v>0.61638818774693138</v>
      </c>
      <c r="N38" s="21" t="str">
        <f t="shared" si="3"/>
        <v>ОДНОРОДНЫЕ</v>
      </c>
      <c r="O38" s="29">
        <f t="shared" si="4"/>
        <v>14893</v>
      </c>
    </row>
    <row r="39" spans="1:15" ht="45" x14ac:dyDescent="0.25">
      <c r="A39" s="23">
        <v>22</v>
      </c>
      <c r="B39" s="23" t="s">
        <v>41</v>
      </c>
      <c r="C39" s="23" t="s">
        <v>20</v>
      </c>
      <c r="D39" s="26">
        <v>1800</v>
      </c>
      <c r="E39" s="24">
        <v>115</v>
      </c>
      <c r="F39" s="24">
        <v>116</v>
      </c>
      <c r="G39" s="18">
        <v>107.4</v>
      </c>
      <c r="H39" s="18"/>
      <c r="I39" s="18"/>
      <c r="J39" s="25">
        <f t="shared" si="5"/>
        <v>112.8</v>
      </c>
      <c r="K39" s="21">
        <f t="shared" si="0"/>
        <v>3</v>
      </c>
      <c r="L39" s="21">
        <f t="shared" si="1"/>
        <v>4.7031904065219354</v>
      </c>
      <c r="M39" s="21">
        <f t="shared" si="2"/>
        <v>4.1694950412428513</v>
      </c>
      <c r="N39" s="21" t="str">
        <f t="shared" si="3"/>
        <v>ОДНОРОДНЫЕ</v>
      </c>
      <c r="O39" s="29">
        <f t="shared" si="4"/>
        <v>203040</v>
      </c>
    </row>
    <row r="40" spans="1:15" ht="30" x14ac:dyDescent="0.25">
      <c r="A40" s="23">
        <v>23</v>
      </c>
      <c r="B40" s="23" t="s">
        <v>42</v>
      </c>
      <c r="C40" s="23" t="s">
        <v>20</v>
      </c>
      <c r="D40" s="26">
        <v>100</v>
      </c>
      <c r="E40" s="24">
        <v>128</v>
      </c>
      <c r="F40" s="24">
        <v>128.5</v>
      </c>
      <c r="G40" s="18">
        <v>79</v>
      </c>
      <c r="H40" s="18"/>
      <c r="I40" s="18"/>
      <c r="J40" s="25">
        <f t="shared" si="5"/>
        <v>111.83333333333333</v>
      </c>
      <c r="K40" s="21">
        <f t="shared" si="0"/>
        <v>3</v>
      </c>
      <c r="L40" s="21">
        <f t="shared" si="1"/>
        <v>28.435599753360787</v>
      </c>
      <c r="M40" s="21">
        <f t="shared" si="2"/>
        <v>25.426765800322613</v>
      </c>
      <c r="N40" s="21" t="str">
        <f t="shared" si="3"/>
        <v>ОДНОРОДНЫЕ</v>
      </c>
      <c r="O40" s="29">
        <f t="shared" si="4"/>
        <v>11183.333333333332</v>
      </c>
    </row>
    <row r="41" spans="1:15" ht="45" x14ac:dyDescent="0.25">
      <c r="A41" s="23">
        <v>24</v>
      </c>
      <c r="B41" s="23" t="s">
        <v>43</v>
      </c>
      <c r="C41" s="23" t="s">
        <v>20</v>
      </c>
      <c r="D41" s="26">
        <v>150</v>
      </c>
      <c r="E41" s="24">
        <v>141</v>
      </c>
      <c r="F41" s="24">
        <v>143</v>
      </c>
      <c r="G41" s="18">
        <v>105</v>
      </c>
      <c r="H41" s="18"/>
      <c r="I41" s="18"/>
      <c r="J41" s="25">
        <f t="shared" si="5"/>
        <v>129.66666666666666</v>
      </c>
      <c r="K41" s="21">
        <f t="shared" si="0"/>
        <v>3</v>
      </c>
      <c r="L41" s="21">
        <f t="shared" si="1"/>
        <v>21.385353243127224</v>
      </c>
      <c r="M41" s="21">
        <f t="shared" si="2"/>
        <v>16.492560341743363</v>
      </c>
      <c r="N41" s="21" t="str">
        <f t="shared" si="3"/>
        <v>ОДНОРОДНЫЕ</v>
      </c>
      <c r="O41" s="29">
        <f t="shared" si="4"/>
        <v>19450</v>
      </c>
    </row>
    <row r="42" spans="1:15" ht="30" x14ac:dyDescent="0.25">
      <c r="A42" s="23">
        <v>25</v>
      </c>
      <c r="B42" s="23" t="s">
        <v>44</v>
      </c>
      <c r="C42" s="23" t="s">
        <v>20</v>
      </c>
      <c r="D42" s="26">
        <v>200</v>
      </c>
      <c r="E42" s="24">
        <v>145</v>
      </c>
      <c r="F42" s="24">
        <v>147</v>
      </c>
      <c r="G42" s="18">
        <v>119</v>
      </c>
      <c r="H42" s="18"/>
      <c r="I42" s="18"/>
      <c r="J42" s="25">
        <f t="shared" si="5"/>
        <v>137</v>
      </c>
      <c r="K42" s="21">
        <f t="shared" si="0"/>
        <v>3</v>
      </c>
      <c r="L42" s="21">
        <f t="shared" si="1"/>
        <v>15.620499351813308</v>
      </c>
      <c r="M42" s="21">
        <f t="shared" si="2"/>
        <v>11.401824344389276</v>
      </c>
      <c r="N42" s="21" t="str">
        <f t="shared" si="3"/>
        <v>ОДНОРОДНЫЕ</v>
      </c>
      <c r="O42" s="29">
        <f t="shared" si="4"/>
        <v>27400</v>
      </c>
    </row>
    <row r="43" spans="1:15" ht="30" x14ac:dyDescent="0.25">
      <c r="A43" s="23">
        <v>26</v>
      </c>
      <c r="B43" s="23" t="s">
        <v>45</v>
      </c>
      <c r="C43" s="23" t="s">
        <v>20</v>
      </c>
      <c r="D43" s="26">
        <v>150</v>
      </c>
      <c r="E43" s="24">
        <v>130</v>
      </c>
      <c r="F43" s="24">
        <v>132</v>
      </c>
      <c r="G43" s="18">
        <v>92</v>
      </c>
      <c r="H43" s="18"/>
      <c r="I43" s="18"/>
      <c r="J43" s="25">
        <f t="shared" si="5"/>
        <v>118</v>
      </c>
      <c r="K43" s="21">
        <f t="shared" si="0"/>
        <v>3</v>
      </c>
      <c r="L43" s="21">
        <f t="shared" si="1"/>
        <v>22.538855339169288</v>
      </c>
      <c r="M43" s="21">
        <f t="shared" si="2"/>
        <v>19.100724863702787</v>
      </c>
      <c r="N43" s="21" t="str">
        <f t="shared" si="3"/>
        <v>ОДНОРОДНЫЕ</v>
      </c>
      <c r="O43" s="29">
        <f t="shared" si="4"/>
        <v>17700</v>
      </c>
    </row>
    <row r="44" spans="1:15" ht="30" x14ac:dyDescent="0.25">
      <c r="A44" s="23">
        <v>27</v>
      </c>
      <c r="B44" s="23" t="s">
        <v>46</v>
      </c>
      <c r="C44" s="23" t="s">
        <v>20</v>
      </c>
      <c r="D44" s="26">
        <v>100</v>
      </c>
      <c r="E44" s="24">
        <v>139</v>
      </c>
      <c r="F44" s="24">
        <v>140</v>
      </c>
      <c r="G44" s="18">
        <v>123</v>
      </c>
      <c r="H44" s="18"/>
      <c r="I44" s="18"/>
      <c r="J44" s="25">
        <f t="shared" si="5"/>
        <v>134</v>
      </c>
      <c r="K44" s="21">
        <f t="shared" si="0"/>
        <v>3</v>
      </c>
      <c r="L44" s="21">
        <f t="shared" si="1"/>
        <v>9.5393920141694561</v>
      </c>
      <c r="M44" s="21">
        <f t="shared" si="2"/>
        <v>7.1189492643055647</v>
      </c>
      <c r="N44" s="21" t="str">
        <f t="shared" si="3"/>
        <v>ОДНОРОДНЫЕ</v>
      </c>
      <c r="O44" s="29">
        <f t="shared" si="4"/>
        <v>13400</v>
      </c>
    </row>
    <row r="45" spans="1:15" ht="45" x14ac:dyDescent="0.25">
      <c r="A45" s="23">
        <v>28</v>
      </c>
      <c r="B45" s="23" t="s">
        <v>47</v>
      </c>
      <c r="C45" s="23" t="s">
        <v>20</v>
      </c>
      <c r="D45" s="26">
        <v>265</v>
      </c>
      <c r="E45" s="24">
        <v>124</v>
      </c>
      <c r="F45" s="24">
        <v>126</v>
      </c>
      <c r="G45" s="18">
        <v>90</v>
      </c>
      <c r="H45" s="18"/>
      <c r="I45" s="18"/>
      <c r="J45" s="25">
        <f t="shared" si="5"/>
        <v>113.33333333333333</v>
      </c>
      <c r="K45" s="21">
        <f t="shared" si="0"/>
        <v>3</v>
      </c>
      <c r="L45" s="21">
        <f t="shared" si="1"/>
        <v>20.231987873991329</v>
      </c>
      <c r="M45" s="21">
        <f t="shared" si="2"/>
        <v>17.85175400646294</v>
      </c>
      <c r="N45" s="21" t="str">
        <f t="shared" si="3"/>
        <v>ОДНОРОДНЫЕ</v>
      </c>
      <c r="O45" s="29">
        <f t="shared" si="4"/>
        <v>30033.333333333332</v>
      </c>
    </row>
    <row r="46" spans="1:15" ht="30" x14ac:dyDescent="0.25">
      <c r="A46" s="23">
        <v>29</v>
      </c>
      <c r="B46" s="23" t="s">
        <v>48</v>
      </c>
      <c r="C46" s="23" t="s">
        <v>20</v>
      </c>
      <c r="D46" s="26">
        <v>60</v>
      </c>
      <c r="E46" s="24">
        <v>124</v>
      </c>
      <c r="F46" s="24">
        <v>125</v>
      </c>
      <c r="G46" s="18">
        <v>85</v>
      </c>
      <c r="H46" s="18"/>
      <c r="I46" s="18"/>
      <c r="J46" s="25">
        <f t="shared" si="5"/>
        <v>111.33333333333333</v>
      </c>
      <c r="K46" s="21">
        <f t="shared" si="0"/>
        <v>3</v>
      </c>
      <c r="L46" s="21">
        <f t="shared" si="1"/>
        <v>22.810816147900805</v>
      </c>
      <c r="M46" s="21">
        <f t="shared" si="2"/>
        <v>20.488757019072583</v>
      </c>
      <c r="N46" s="21" t="str">
        <f t="shared" si="3"/>
        <v>ОДНОРОДНЫЕ</v>
      </c>
      <c r="O46" s="29">
        <f t="shared" si="4"/>
        <v>6680</v>
      </c>
    </row>
    <row r="47" spans="1:15" ht="30" x14ac:dyDescent="0.25">
      <c r="A47" s="23">
        <v>30</v>
      </c>
      <c r="B47" s="23" t="s">
        <v>49</v>
      </c>
      <c r="C47" s="23" t="s">
        <v>20</v>
      </c>
      <c r="D47" s="26">
        <v>360</v>
      </c>
      <c r="E47" s="24">
        <v>134</v>
      </c>
      <c r="F47" s="24">
        <v>134.5</v>
      </c>
      <c r="G47" s="18">
        <v>105</v>
      </c>
      <c r="H47" s="18"/>
      <c r="I47" s="18"/>
      <c r="J47" s="25">
        <f t="shared" si="5"/>
        <v>124.5</v>
      </c>
      <c r="K47" s="21">
        <f t="shared" si="0"/>
        <v>3</v>
      </c>
      <c r="L47" s="21">
        <f t="shared" si="1"/>
        <v>16.889345754054535</v>
      </c>
      <c r="M47" s="21">
        <f t="shared" si="2"/>
        <v>13.565739561489586</v>
      </c>
      <c r="N47" s="21" t="str">
        <f t="shared" si="3"/>
        <v>ОДНОРОДНЫЕ</v>
      </c>
      <c r="O47" s="29">
        <f t="shared" si="4"/>
        <v>44820</v>
      </c>
    </row>
    <row r="48" spans="1:15" ht="30" x14ac:dyDescent="0.25">
      <c r="A48" s="23">
        <v>31</v>
      </c>
      <c r="B48" s="23" t="s">
        <v>50</v>
      </c>
      <c r="C48" s="23" t="s">
        <v>20</v>
      </c>
      <c r="D48" s="26">
        <v>84</v>
      </c>
      <c r="E48" s="24">
        <v>147</v>
      </c>
      <c r="F48" s="24">
        <v>147.5</v>
      </c>
      <c r="G48" s="18">
        <v>155</v>
      </c>
      <c r="H48" s="18"/>
      <c r="I48" s="18"/>
      <c r="J48" s="25">
        <f t="shared" si="5"/>
        <v>149.83333333333334</v>
      </c>
      <c r="K48" s="21">
        <f t="shared" si="0"/>
        <v>3</v>
      </c>
      <c r="L48" s="21">
        <f t="shared" si="1"/>
        <v>4.4814432199162511</v>
      </c>
      <c r="M48" s="21">
        <f t="shared" si="2"/>
        <v>2.9909520933812574</v>
      </c>
      <c r="N48" s="21" t="str">
        <f t="shared" si="3"/>
        <v>ОДНОРОДНЫЕ</v>
      </c>
      <c r="O48" s="29">
        <f t="shared" si="4"/>
        <v>12586</v>
      </c>
    </row>
    <row r="49" spans="1:15" ht="45" x14ac:dyDescent="0.25">
      <c r="A49" s="23">
        <v>32</v>
      </c>
      <c r="B49" s="23" t="s">
        <v>51</v>
      </c>
      <c r="C49" s="23" t="s">
        <v>20</v>
      </c>
      <c r="D49" s="26">
        <v>53</v>
      </c>
      <c r="E49" s="24">
        <v>118</v>
      </c>
      <c r="F49" s="24">
        <v>118.5</v>
      </c>
      <c r="G49" s="18">
        <v>76.599999999999994</v>
      </c>
      <c r="H49" s="18"/>
      <c r="I49" s="18"/>
      <c r="J49" s="25">
        <f t="shared" si="5"/>
        <v>104.36666666666667</v>
      </c>
      <c r="K49" s="21">
        <f t="shared" si="0"/>
        <v>3</v>
      </c>
      <c r="L49" s="21">
        <f t="shared" si="1"/>
        <v>24.04793823456243</v>
      </c>
      <c r="M49" s="21">
        <f t="shared" si="2"/>
        <v>23.041780486645571</v>
      </c>
      <c r="N49" s="21" t="str">
        <f t="shared" si="3"/>
        <v>ОДНОРОДНЫЕ</v>
      </c>
      <c r="O49" s="29">
        <f t="shared" si="4"/>
        <v>5531.4333333333334</v>
      </c>
    </row>
    <row r="50" spans="1:15" ht="30" x14ac:dyDescent="0.25">
      <c r="A50" s="23">
        <v>33</v>
      </c>
      <c r="B50" s="23" t="s">
        <v>52</v>
      </c>
      <c r="C50" s="23" t="s">
        <v>20</v>
      </c>
      <c r="D50" s="26">
        <v>24</v>
      </c>
      <c r="E50" s="24">
        <v>180</v>
      </c>
      <c r="F50" s="24">
        <v>182</v>
      </c>
      <c r="G50" s="18">
        <v>148</v>
      </c>
      <c r="H50" s="18"/>
      <c r="I50" s="18"/>
      <c r="J50" s="25">
        <f t="shared" si="5"/>
        <v>170</v>
      </c>
      <c r="K50" s="21">
        <f t="shared" si="0"/>
        <v>3</v>
      </c>
      <c r="L50" s="21">
        <f t="shared" si="1"/>
        <v>19.078784028338912</v>
      </c>
      <c r="M50" s="21">
        <f t="shared" si="2"/>
        <v>11.222814134317009</v>
      </c>
      <c r="N50" s="21" t="str">
        <f t="shared" si="3"/>
        <v>ОДНОРОДНЫЕ</v>
      </c>
      <c r="O50" s="29">
        <f t="shared" si="4"/>
        <v>4080</v>
      </c>
    </row>
    <row r="51" spans="1:15" ht="30" x14ac:dyDescent="0.25">
      <c r="A51" s="23">
        <v>34</v>
      </c>
      <c r="B51" s="23" t="s">
        <v>53</v>
      </c>
      <c r="C51" s="23" t="s">
        <v>20</v>
      </c>
      <c r="D51" s="26">
        <v>40</v>
      </c>
      <c r="E51" s="24">
        <v>123</v>
      </c>
      <c r="F51" s="24">
        <v>125</v>
      </c>
      <c r="G51" s="18">
        <v>92</v>
      </c>
      <c r="H51" s="18"/>
      <c r="I51" s="18"/>
      <c r="J51" s="25">
        <f t="shared" si="5"/>
        <v>113.33333333333333</v>
      </c>
      <c r="K51" s="21">
        <f t="shared" si="0"/>
        <v>3</v>
      </c>
      <c r="L51" s="21">
        <f t="shared" si="1"/>
        <v>18.502252115170524</v>
      </c>
      <c r="M51" s="21">
        <f t="shared" si="2"/>
        <v>16.325516572209288</v>
      </c>
      <c r="N51" s="21" t="str">
        <f t="shared" si="3"/>
        <v>ОДНОРОДНЫЕ</v>
      </c>
      <c r="O51" s="29">
        <f t="shared" si="4"/>
        <v>4533.333333333333</v>
      </c>
    </row>
    <row r="52" spans="1:15" ht="30" x14ac:dyDescent="0.25">
      <c r="A52" s="23">
        <v>35</v>
      </c>
      <c r="B52" s="23" t="s">
        <v>54</v>
      </c>
      <c r="C52" s="23" t="s">
        <v>20</v>
      </c>
      <c r="D52" s="26">
        <v>409</v>
      </c>
      <c r="E52" s="24">
        <v>145</v>
      </c>
      <c r="F52" s="24">
        <v>148</v>
      </c>
      <c r="G52" s="18">
        <v>107.6</v>
      </c>
      <c r="H52" s="18"/>
      <c r="I52" s="18"/>
      <c r="J52" s="25">
        <f t="shared" si="5"/>
        <v>133.53333333333333</v>
      </c>
      <c r="K52" s="21">
        <f t="shared" si="0"/>
        <v>3</v>
      </c>
      <c r="L52" s="21">
        <f t="shared" si="1"/>
        <v>22.508961178457973</v>
      </c>
      <c r="M52" s="21">
        <f t="shared" si="2"/>
        <v>16.856436229499231</v>
      </c>
      <c r="N52" s="21" t="str">
        <f t="shared" si="3"/>
        <v>ОДНОРОДНЫЕ</v>
      </c>
      <c r="O52" s="29">
        <f t="shared" si="4"/>
        <v>54615.133333333331</v>
      </c>
    </row>
    <row r="53" spans="1:15" ht="30" x14ac:dyDescent="0.25">
      <c r="A53" s="23">
        <v>36</v>
      </c>
      <c r="B53" s="23" t="s">
        <v>55</v>
      </c>
      <c r="C53" s="23" t="s">
        <v>20</v>
      </c>
      <c r="D53" s="26">
        <v>265</v>
      </c>
      <c r="E53" s="24">
        <v>135</v>
      </c>
      <c r="F53" s="24">
        <v>137</v>
      </c>
      <c r="G53" s="18">
        <v>135</v>
      </c>
      <c r="H53" s="18"/>
      <c r="I53" s="18"/>
      <c r="J53" s="25">
        <f t="shared" si="5"/>
        <v>135.66666666666666</v>
      </c>
      <c r="K53" s="21">
        <f t="shared" si="0"/>
        <v>3</v>
      </c>
      <c r="L53" s="21">
        <f t="shared" si="1"/>
        <v>1.1547005383792515</v>
      </c>
      <c r="M53" s="21">
        <f t="shared" si="2"/>
        <v>0.85113061796996425</v>
      </c>
      <c r="N53" s="21" t="str">
        <f t="shared" si="3"/>
        <v>ОДНОРОДНЫЕ</v>
      </c>
      <c r="O53" s="29">
        <f t="shared" si="4"/>
        <v>35951.666666666664</v>
      </c>
    </row>
    <row r="54" spans="1:15" ht="45" x14ac:dyDescent="0.25">
      <c r="A54" s="23">
        <v>37</v>
      </c>
      <c r="B54" s="23" t="s">
        <v>71</v>
      </c>
      <c r="C54" s="23" t="s">
        <v>20</v>
      </c>
      <c r="D54" s="26">
        <v>768</v>
      </c>
      <c r="E54" s="24">
        <v>126</v>
      </c>
      <c r="F54" s="24">
        <v>127</v>
      </c>
      <c r="G54" s="18">
        <v>111</v>
      </c>
      <c r="H54" s="18"/>
      <c r="I54" s="18"/>
      <c r="J54" s="25">
        <f t="shared" si="5"/>
        <v>121.33333333333333</v>
      </c>
      <c r="K54" s="21">
        <f t="shared" si="0"/>
        <v>3</v>
      </c>
      <c r="L54" s="21">
        <f t="shared" si="1"/>
        <v>8.9628864398325021</v>
      </c>
      <c r="M54" s="21">
        <f t="shared" si="2"/>
        <v>7.3869943185432714</v>
      </c>
      <c r="N54" s="21" t="str">
        <f t="shared" si="3"/>
        <v>ОДНОРОДНЫЕ</v>
      </c>
      <c r="O54" s="29">
        <f t="shared" si="4"/>
        <v>93184</v>
      </c>
    </row>
    <row r="55" spans="1:15" ht="45" x14ac:dyDescent="0.25">
      <c r="A55" s="23">
        <v>38</v>
      </c>
      <c r="B55" s="23" t="s">
        <v>56</v>
      </c>
      <c r="C55" s="23" t="s">
        <v>20</v>
      </c>
      <c r="D55" s="26">
        <v>48</v>
      </c>
      <c r="E55" s="24">
        <v>196</v>
      </c>
      <c r="F55" s="24">
        <v>198</v>
      </c>
      <c r="G55" s="18">
        <v>250</v>
      </c>
      <c r="H55" s="18"/>
      <c r="I55" s="18"/>
      <c r="J55" s="25">
        <f t="shared" si="5"/>
        <v>214.66666666666666</v>
      </c>
      <c r="K55" s="21">
        <f t="shared" si="0"/>
        <v>3</v>
      </c>
      <c r="L55" s="21">
        <f t="shared" si="1"/>
        <v>30.615900008546678</v>
      </c>
      <c r="M55" s="21">
        <f t="shared" si="2"/>
        <v>14.262065221372676</v>
      </c>
      <c r="N55" s="21" t="str">
        <f t="shared" si="3"/>
        <v>ОДНОРОДНЫЕ</v>
      </c>
      <c r="O55" s="29">
        <f t="shared" si="4"/>
        <v>10304</v>
      </c>
    </row>
    <row r="56" spans="1:15" ht="30" x14ac:dyDescent="0.25">
      <c r="A56" s="23">
        <v>39</v>
      </c>
      <c r="B56" s="23" t="s">
        <v>72</v>
      </c>
      <c r="C56" s="23" t="s">
        <v>20</v>
      </c>
      <c r="D56" s="26">
        <v>50</v>
      </c>
      <c r="E56" s="24">
        <v>120</v>
      </c>
      <c r="F56" s="24">
        <v>123</v>
      </c>
      <c r="G56" s="18">
        <v>94</v>
      </c>
      <c r="H56" s="18"/>
      <c r="I56" s="18"/>
      <c r="J56" s="25">
        <f t="shared" si="5"/>
        <v>112.33333333333333</v>
      </c>
      <c r="K56" s="21">
        <f t="shared" si="0"/>
        <v>3</v>
      </c>
      <c r="L56" s="21">
        <f t="shared" si="1"/>
        <v>15.947831618540876</v>
      </c>
      <c r="M56" s="21">
        <f t="shared" si="2"/>
        <v>14.196882746475559</v>
      </c>
      <c r="N56" s="21" t="str">
        <f t="shared" si="3"/>
        <v>ОДНОРОДНЫЕ</v>
      </c>
      <c r="O56" s="29">
        <f t="shared" si="4"/>
        <v>5616.6666666666661</v>
      </c>
    </row>
    <row r="57" spans="1:15" ht="30" x14ac:dyDescent="0.25">
      <c r="A57" s="23">
        <v>40</v>
      </c>
      <c r="B57" s="23" t="s">
        <v>57</v>
      </c>
      <c r="C57" s="23" t="s">
        <v>20</v>
      </c>
      <c r="D57" s="26">
        <v>250</v>
      </c>
      <c r="E57" s="24">
        <v>160</v>
      </c>
      <c r="F57" s="24">
        <v>163</v>
      </c>
      <c r="G57" s="18">
        <v>121</v>
      </c>
      <c r="H57" s="18"/>
      <c r="I57" s="18"/>
      <c r="J57" s="25">
        <f t="shared" si="5"/>
        <v>148</v>
      </c>
      <c r="K57" s="21">
        <f t="shared" si="0"/>
        <v>3</v>
      </c>
      <c r="L57" s="21">
        <f t="shared" si="1"/>
        <v>23.430749027719962</v>
      </c>
      <c r="M57" s="21">
        <f t="shared" si="2"/>
        <v>15.831587180891866</v>
      </c>
      <c r="N57" s="21" t="str">
        <f t="shared" si="3"/>
        <v>ОДНОРОДНЫЕ</v>
      </c>
      <c r="O57" s="29">
        <f t="shared" si="4"/>
        <v>37000</v>
      </c>
    </row>
    <row r="58" spans="1:15" ht="45" x14ac:dyDescent="0.25">
      <c r="A58" s="23">
        <v>41</v>
      </c>
      <c r="B58" s="23" t="s">
        <v>58</v>
      </c>
      <c r="C58" s="23" t="s">
        <v>20</v>
      </c>
      <c r="D58" s="31">
        <v>64</v>
      </c>
      <c r="E58" s="24">
        <v>126</v>
      </c>
      <c r="F58" s="24">
        <v>127</v>
      </c>
      <c r="G58" s="18">
        <v>157</v>
      </c>
      <c r="H58" s="18"/>
      <c r="I58" s="18"/>
      <c r="J58" s="25">
        <f t="shared" si="5"/>
        <v>136.66666666666666</v>
      </c>
      <c r="K58" s="21">
        <f t="shared" si="0"/>
        <v>3</v>
      </c>
      <c r="L58" s="21">
        <f t="shared" si="1"/>
        <v>17.616280348965049</v>
      </c>
      <c r="M58" s="21">
        <f t="shared" si="2"/>
        <v>12.889961230950037</v>
      </c>
      <c r="N58" s="21" t="str">
        <f t="shared" si="3"/>
        <v>ОДНОРОДНЫЕ</v>
      </c>
      <c r="O58" s="29">
        <f t="shared" si="4"/>
        <v>8746.6666666666661</v>
      </c>
    </row>
    <row r="59" spans="1:15" ht="45" x14ac:dyDescent="0.25">
      <c r="A59" s="23">
        <v>42</v>
      </c>
      <c r="B59" s="23" t="s">
        <v>59</v>
      </c>
      <c r="C59" s="23" t="s">
        <v>20</v>
      </c>
      <c r="D59" s="27">
        <v>104</v>
      </c>
      <c r="E59" s="24">
        <v>133</v>
      </c>
      <c r="F59" s="24">
        <v>135</v>
      </c>
      <c r="G59" s="18">
        <v>87</v>
      </c>
      <c r="H59" s="18"/>
      <c r="I59" s="18"/>
      <c r="J59" s="25">
        <f t="shared" si="5"/>
        <v>118.33333333333333</v>
      </c>
      <c r="K59" s="21">
        <f t="shared" si="0"/>
        <v>3</v>
      </c>
      <c r="L59" s="21">
        <f t="shared" si="1"/>
        <v>27.153882472555047</v>
      </c>
      <c r="M59" s="21">
        <f t="shared" si="2"/>
        <v>22.946942934553562</v>
      </c>
      <c r="N59" s="21" t="str">
        <f t="shared" si="3"/>
        <v>ОДНОРОДНЫЕ</v>
      </c>
      <c r="O59" s="29">
        <f t="shared" si="4"/>
        <v>12306.666666666666</v>
      </c>
    </row>
    <row r="60" spans="1:15" ht="45" x14ac:dyDescent="0.25">
      <c r="A60" s="23">
        <v>43</v>
      </c>
      <c r="B60" s="23" t="s">
        <v>60</v>
      </c>
      <c r="C60" s="23" t="s">
        <v>20</v>
      </c>
      <c r="D60" s="26">
        <v>130</v>
      </c>
      <c r="E60" s="24">
        <v>140</v>
      </c>
      <c r="F60" s="24">
        <v>143</v>
      </c>
      <c r="G60" s="18">
        <v>190</v>
      </c>
      <c r="H60" s="18"/>
      <c r="I60" s="18"/>
      <c r="J60" s="25">
        <f t="shared" si="5"/>
        <v>157.66666666666666</v>
      </c>
      <c r="K60" s="21">
        <f t="shared" si="0"/>
        <v>3</v>
      </c>
      <c r="L60" s="21">
        <f t="shared" si="1"/>
        <v>28.041635710730851</v>
      </c>
      <c r="M60" s="21">
        <f t="shared" si="2"/>
        <v>17.78539262837052</v>
      </c>
      <c r="N60" s="21" t="str">
        <f t="shared" si="3"/>
        <v>ОДНОРОДНЫЕ</v>
      </c>
      <c r="O60" s="29">
        <f t="shared" si="4"/>
        <v>20496.666666666664</v>
      </c>
    </row>
    <row r="61" spans="1:15" ht="45" x14ac:dyDescent="0.25">
      <c r="A61" s="23">
        <v>44</v>
      </c>
      <c r="B61" s="23" t="s">
        <v>61</v>
      </c>
      <c r="C61" s="23" t="s">
        <v>20</v>
      </c>
      <c r="D61" s="26">
        <v>48</v>
      </c>
      <c r="E61" s="24">
        <v>138</v>
      </c>
      <c r="F61" s="24">
        <v>140</v>
      </c>
      <c r="G61" s="18">
        <v>104</v>
      </c>
      <c r="H61" s="18"/>
      <c r="I61" s="18"/>
      <c r="J61" s="25">
        <f t="shared" si="5"/>
        <v>127.33333333333333</v>
      </c>
      <c r="K61" s="21">
        <f t="shared" si="0"/>
        <v>3</v>
      </c>
      <c r="L61" s="21">
        <f t="shared" si="1"/>
        <v>20.231987873991329</v>
      </c>
      <c r="M61" s="21">
        <f t="shared" si="2"/>
        <v>15.888995712558637</v>
      </c>
      <c r="N61" s="21" t="str">
        <f t="shared" si="3"/>
        <v>ОДНОРОДНЫЕ</v>
      </c>
      <c r="O61" s="29">
        <f t="shared" si="4"/>
        <v>6112</v>
      </c>
    </row>
    <row r="62" spans="1:15" ht="30" x14ac:dyDescent="0.25">
      <c r="A62" s="23">
        <v>45</v>
      </c>
      <c r="B62" s="23" t="s">
        <v>62</v>
      </c>
      <c r="C62" s="23" t="s">
        <v>20</v>
      </c>
      <c r="D62" s="26">
        <v>150</v>
      </c>
      <c r="E62" s="24">
        <v>176</v>
      </c>
      <c r="F62" s="24">
        <v>178</v>
      </c>
      <c r="G62" s="18">
        <v>225</v>
      </c>
      <c r="H62" s="18"/>
      <c r="I62" s="18"/>
      <c r="J62" s="25">
        <f t="shared" si="5"/>
        <v>193</v>
      </c>
      <c r="K62" s="21">
        <f t="shared" si="0"/>
        <v>3</v>
      </c>
      <c r="L62" s="21">
        <f t="shared" si="1"/>
        <v>27.730849247724095</v>
      </c>
      <c r="M62" s="21">
        <f t="shared" si="2"/>
        <v>14.368315672395903</v>
      </c>
      <c r="N62" s="21" t="str">
        <f t="shared" si="3"/>
        <v>ОДНОРОДНЫЕ</v>
      </c>
      <c r="O62" s="29">
        <f t="shared" si="4"/>
        <v>28950</v>
      </c>
    </row>
    <row r="63" spans="1:15" ht="30" x14ac:dyDescent="0.25">
      <c r="A63" s="23">
        <v>46</v>
      </c>
      <c r="B63" s="23" t="s">
        <v>63</v>
      </c>
      <c r="C63" s="23" t="s">
        <v>20</v>
      </c>
      <c r="D63" s="26">
        <v>100</v>
      </c>
      <c r="E63" s="24">
        <v>137</v>
      </c>
      <c r="F63" s="24">
        <v>138</v>
      </c>
      <c r="G63" s="18">
        <v>103</v>
      </c>
      <c r="H63" s="18"/>
      <c r="I63" s="18"/>
      <c r="J63" s="25">
        <f t="shared" si="5"/>
        <v>126</v>
      </c>
      <c r="K63" s="21">
        <f t="shared" si="0"/>
        <v>3</v>
      </c>
      <c r="L63" s="21">
        <f t="shared" si="1"/>
        <v>19.924858845171276</v>
      </c>
      <c r="M63" s="21">
        <f t="shared" si="2"/>
        <v>15.813380035850219</v>
      </c>
      <c r="N63" s="21" t="str">
        <f t="shared" si="3"/>
        <v>ОДНОРОДНЫЕ</v>
      </c>
      <c r="O63" s="29">
        <f t="shared" si="4"/>
        <v>12600</v>
      </c>
    </row>
    <row r="64" spans="1:15" ht="30" x14ac:dyDescent="0.25">
      <c r="A64" s="23">
        <v>47</v>
      </c>
      <c r="B64" s="23" t="s">
        <v>64</v>
      </c>
      <c r="C64" s="23" t="s">
        <v>20</v>
      </c>
      <c r="D64" s="26">
        <v>100</v>
      </c>
      <c r="E64" s="24">
        <v>200</v>
      </c>
      <c r="F64" s="24">
        <v>203</v>
      </c>
      <c r="G64" s="18"/>
      <c r="H64" s="18"/>
      <c r="I64" s="18"/>
      <c r="J64" s="25">
        <f t="shared" si="5"/>
        <v>201.5</v>
      </c>
      <c r="K64" s="21">
        <f t="shared" si="0"/>
        <v>2</v>
      </c>
      <c r="L64" s="21">
        <f t="shared" si="1"/>
        <v>2.1213203435596424</v>
      </c>
      <c r="M64" s="21">
        <f t="shared" si="2"/>
        <v>1.0527644384911377</v>
      </c>
      <c r="N64" s="21" t="str">
        <f t="shared" si="3"/>
        <v>ОДНОРОДНЫЕ</v>
      </c>
      <c r="O64" s="29">
        <f t="shared" si="4"/>
        <v>20150</v>
      </c>
    </row>
    <row r="65" spans="1:15" ht="30" x14ac:dyDescent="0.25">
      <c r="A65" s="23">
        <v>48</v>
      </c>
      <c r="B65" s="23" t="s">
        <v>65</v>
      </c>
      <c r="C65" s="23" t="s">
        <v>20</v>
      </c>
      <c r="D65" s="26">
        <v>50</v>
      </c>
      <c r="E65" s="24">
        <v>154</v>
      </c>
      <c r="F65" s="24">
        <v>156</v>
      </c>
      <c r="G65" s="18">
        <v>194</v>
      </c>
      <c r="H65" s="18"/>
      <c r="I65" s="18"/>
      <c r="J65" s="25">
        <f t="shared" si="5"/>
        <v>168</v>
      </c>
      <c r="K65" s="21">
        <f t="shared" si="0"/>
        <v>3</v>
      </c>
      <c r="L65" s="21">
        <f t="shared" si="1"/>
        <v>22.538855339169288</v>
      </c>
      <c r="M65" s="21">
        <f t="shared" si="2"/>
        <v>13.415985320934102</v>
      </c>
      <c r="N65" s="21" t="str">
        <f t="shared" si="3"/>
        <v>ОДНОРОДНЫЕ</v>
      </c>
      <c r="O65" s="29">
        <f t="shared" si="4"/>
        <v>8400</v>
      </c>
    </row>
    <row r="66" spans="1:15" ht="45" x14ac:dyDescent="0.25">
      <c r="A66" s="23">
        <v>49</v>
      </c>
      <c r="B66" s="23" t="s">
        <v>66</v>
      </c>
      <c r="C66" s="23" t="s">
        <v>20</v>
      </c>
      <c r="D66" s="26">
        <v>180</v>
      </c>
      <c r="E66" s="24">
        <v>125</v>
      </c>
      <c r="F66" s="24">
        <v>127</v>
      </c>
      <c r="G66" s="18">
        <v>96</v>
      </c>
      <c r="H66" s="18"/>
      <c r="I66" s="18"/>
      <c r="J66" s="25">
        <f t="shared" si="5"/>
        <v>116</v>
      </c>
      <c r="K66" s="21">
        <f t="shared" si="0"/>
        <v>3</v>
      </c>
      <c r="L66" s="21">
        <f t="shared" si="1"/>
        <v>17.349351572897472</v>
      </c>
      <c r="M66" s="21">
        <f t="shared" si="2"/>
        <v>14.956337562842648</v>
      </c>
      <c r="N66" s="21" t="str">
        <f t="shared" si="3"/>
        <v>ОДНОРОДНЫЕ</v>
      </c>
      <c r="O66" s="29">
        <f t="shared" si="4"/>
        <v>20880</v>
      </c>
    </row>
    <row r="67" spans="1:15" ht="30" x14ac:dyDescent="0.25">
      <c r="A67" s="23">
        <v>50</v>
      </c>
      <c r="B67" s="23" t="s">
        <v>67</v>
      </c>
      <c r="C67" s="23" t="s">
        <v>20</v>
      </c>
      <c r="D67" s="26">
        <v>72</v>
      </c>
      <c r="E67" s="24">
        <v>158</v>
      </c>
      <c r="F67" s="24">
        <v>159.5</v>
      </c>
      <c r="G67" s="18">
        <v>96</v>
      </c>
      <c r="H67" s="18"/>
      <c r="I67" s="18"/>
      <c r="J67" s="25">
        <f t="shared" si="5"/>
        <v>137.83333333333334</v>
      </c>
      <c r="K67" s="21">
        <f t="shared" si="0"/>
        <v>3</v>
      </c>
      <c r="L67" s="21">
        <f t="shared" si="1"/>
        <v>36.236491736001874</v>
      </c>
      <c r="M67" s="21">
        <f t="shared" si="2"/>
        <v>26.29007864764344</v>
      </c>
      <c r="N67" s="21" t="str">
        <f t="shared" si="3"/>
        <v>ОДНОРОДНЫЕ</v>
      </c>
      <c r="O67" s="29">
        <f t="shared" si="4"/>
        <v>9924</v>
      </c>
    </row>
    <row r="68" spans="1:15" ht="45" x14ac:dyDescent="0.25">
      <c r="A68" s="23">
        <v>51</v>
      </c>
      <c r="B68" s="23" t="s">
        <v>68</v>
      </c>
      <c r="C68" s="23" t="s">
        <v>20</v>
      </c>
      <c r="D68" s="26">
        <v>900</v>
      </c>
      <c r="E68" s="24">
        <v>133</v>
      </c>
      <c r="F68" s="24">
        <v>135</v>
      </c>
      <c r="G68" s="18">
        <v>125</v>
      </c>
      <c r="H68" s="18"/>
      <c r="I68" s="18"/>
      <c r="J68" s="25">
        <f t="shared" si="5"/>
        <v>131</v>
      </c>
      <c r="K68" s="21">
        <f t="shared" si="0"/>
        <v>3</v>
      </c>
      <c r="L68" s="21">
        <f t="shared" si="1"/>
        <v>5.2915026221291814</v>
      </c>
      <c r="M68" s="21">
        <f t="shared" si="2"/>
        <v>4.0393149787245664</v>
      </c>
      <c r="N68" s="21" t="str">
        <f t="shared" si="3"/>
        <v>ОДНОРОДНЫЕ</v>
      </c>
      <c r="O68" s="29">
        <f t="shared" si="4"/>
        <v>117900</v>
      </c>
    </row>
    <row r="69" spans="1:15" ht="30" x14ac:dyDescent="0.25">
      <c r="A69" s="23">
        <v>52</v>
      </c>
      <c r="B69" s="23" t="s">
        <v>73</v>
      </c>
      <c r="C69" s="23" t="s">
        <v>19</v>
      </c>
      <c r="D69" s="26">
        <v>240</v>
      </c>
      <c r="E69" s="24">
        <v>120</v>
      </c>
      <c r="F69" s="24">
        <v>123</v>
      </c>
      <c r="G69" s="22">
        <v>90</v>
      </c>
      <c r="H69" s="22"/>
      <c r="I69" s="22"/>
      <c r="J69" s="25">
        <f t="shared" si="5"/>
        <v>111</v>
      </c>
      <c r="K69" s="28">
        <f t="shared" si="0"/>
        <v>3</v>
      </c>
      <c r="L69" s="28">
        <f t="shared" si="1"/>
        <v>18.248287590894659</v>
      </c>
      <c r="M69" s="28">
        <f t="shared" si="2"/>
        <v>16.439898730535731</v>
      </c>
      <c r="N69" s="28" t="str">
        <f t="shared" si="3"/>
        <v>ОДНОРОДНЫЕ</v>
      </c>
      <c r="O69" s="29">
        <f t="shared" si="4"/>
        <v>26640</v>
      </c>
    </row>
    <row r="70" spans="1:15" ht="30" x14ac:dyDescent="0.25">
      <c r="A70" s="30">
        <v>53</v>
      </c>
      <c r="B70" s="30" t="s">
        <v>74</v>
      </c>
      <c r="C70" s="30" t="s">
        <v>19</v>
      </c>
      <c r="D70" s="26">
        <v>150</v>
      </c>
      <c r="E70" s="24">
        <v>11.5</v>
      </c>
      <c r="F70" s="24">
        <v>13</v>
      </c>
      <c r="G70" s="34">
        <v>16.2</v>
      </c>
      <c r="H70" s="29"/>
      <c r="I70" s="29"/>
      <c r="J70" s="25">
        <f t="shared" si="5"/>
        <v>13.566666666666668</v>
      </c>
      <c r="K70" s="28">
        <f t="shared" si="0"/>
        <v>3</v>
      </c>
      <c r="L70" s="28">
        <f t="shared" si="1"/>
        <v>2.4006943440041093</v>
      </c>
      <c r="M70" s="28">
        <f t="shared" si="2"/>
        <v>17.695535705189993</v>
      </c>
      <c r="N70" s="28" t="str">
        <f t="shared" si="3"/>
        <v>ОДНОРОДНЫЕ</v>
      </c>
      <c r="O70" s="29">
        <f t="shared" si="4"/>
        <v>2035.0000000000002</v>
      </c>
    </row>
    <row r="71" spans="1:15" ht="15" customHeight="1" x14ac:dyDescent="0.25">
      <c r="A71" s="14"/>
      <c r="B71" s="13"/>
      <c r="C71" s="14"/>
      <c r="D71" s="14"/>
      <c r="K71" s="14"/>
      <c r="L71" s="14"/>
      <c r="M71" s="14"/>
      <c r="N71" s="14"/>
    </row>
    <row r="72" spans="1:15" x14ac:dyDescent="0.25">
      <c r="A72" s="46" t="s">
        <v>83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</row>
    <row r="73" spans="1:15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</row>
    <row r="75" spans="1:15" x14ac:dyDescent="0.25">
      <c r="A75" s="46" t="s">
        <v>84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</row>
    <row r="76" spans="1:15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</row>
    <row r="78" spans="1:15" x14ac:dyDescent="0.25">
      <c r="A78" s="46" t="s">
        <v>85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</row>
  </sheetData>
  <mergeCells count="17">
    <mergeCell ref="A78:O78"/>
    <mergeCell ref="A16:A17"/>
    <mergeCell ref="B16:B17"/>
    <mergeCell ref="J16:J17"/>
    <mergeCell ref="K16:K17"/>
    <mergeCell ref="A72:O73"/>
    <mergeCell ref="A75:O76"/>
    <mergeCell ref="L16:L17"/>
    <mergeCell ref="M16:M17"/>
    <mergeCell ref="N16:N17"/>
    <mergeCell ref="O16:O17"/>
    <mergeCell ref="L12:M12"/>
    <mergeCell ref="B13:N13"/>
    <mergeCell ref="C16:D16"/>
    <mergeCell ref="F14:L14"/>
    <mergeCell ref="A15:B15"/>
    <mergeCell ref="C15:D15"/>
  </mergeCells>
  <conditionalFormatting sqref="N18:N70">
    <cfRule type="containsText" dxfId="11" priority="10" operator="containsText" text="НЕОДНОРОДНЫЕ">
      <formula>NOT(ISERROR(SEARCH("НЕОДНОРОДНЫЕ",N18)))</formula>
    </cfRule>
    <cfRule type="containsText" dxfId="10" priority="11" operator="containsText" text="ОДНОРОДНЫЕ">
      <formula>NOT(ISERROR(SEARCH("ОДНОРОДНЫЕ",N18)))</formula>
    </cfRule>
    <cfRule type="containsText" dxfId="9" priority="12" operator="containsText" text="НЕОДНОРОДНЫЕ">
      <formula>NOT(ISERROR(SEARCH("НЕОДНОРОДНЫЕ",N18)))</formula>
    </cfRule>
  </conditionalFormatting>
  <conditionalFormatting sqref="N69">
    <cfRule type="containsText" dxfId="8" priority="7" operator="containsText" text="НЕОДНОРОДНЫЕ">
      <formula>NOT(ISERROR(SEARCH("НЕОДНОРОДНЫЕ",N69)))</formula>
    </cfRule>
    <cfRule type="containsText" dxfId="7" priority="8" operator="containsText" text="ОДНОРОДНЫЕ">
      <formula>NOT(ISERROR(SEARCH("ОДНОРОДНЫЕ",N69)))</formula>
    </cfRule>
    <cfRule type="containsText" dxfId="6" priority="9" operator="containsText" text="НЕОДНОРОДНЫЕ">
      <formula>NOT(ISERROR(SEARCH("НЕОДНОРОДНЫЕ",N69)))</formula>
    </cfRule>
  </conditionalFormatting>
  <conditionalFormatting sqref="N70">
    <cfRule type="containsText" dxfId="5" priority="4" operator="containsText" text="НЕОДНОРОДНЫЕ">
      <formula>NOT(ISERROR(SEARCH("НЕОДНОРОДНЫЕ",N70)))</formula>
    </cfRule>
    <cfRule type="containsText" dxfId="4" priority="5" operator="containsText" text="ОДНОРОДНЫЕ">
      <formula>NOT(ISERROR(SEARCH("ОДНОРОДНЫЕ",N70)))</formula>
    </cfRule>
    <cfRule type="containsText" dxfId="3" priority="6" operator="containsText" text="НЕОДНОРОДНЫЕ">
      <formula>NOT(ISERROR(SEARCH("НЕОДНОРОДНЫЕ",N70)))</formula>
    </cfRule>
  </conditionalFormatting>
  <conditionalFormatting sqref="N70">
    <cfRule type="containsText" dxfId="2" priority="1" operator="containsText" text="НЕОДНОРОДНЫЕ">
      <formula>NOT(ISERROR(SEARCH("НЕОДНОРОДНЫЕ",N70)))</formula>
    </cfRule>
    <cfRule type="containsText" dxfId="1" priority="2" operator="containsText" text="ОДНОРОДНЫЕ">
      <formula>NOT(ISERROR(SEARCH("ОДНОРОДНЫЕ",N70)))</formula>
    </cfRule>
    <cfRule type="containsText" dxfId="0" priority="3" operator="containsText" text="НЕОДНОРОДНЫЕ">
      <formula>NOT(ISERROR(SEARCH("НЕОДНОРОДНЫЕ",N70)))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2021-11-26T07:46:10Z</dcterms:modified>
</cp:coreProperties>
</file>