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L22" i="1" s="1"/>
  <c r="F22" i="1"/>
  <c r="E22" i="1"/>
  <c r="L24" i="1"/>
  <c r="K24" i="1"/>
  <c r="L23" i="1"/>
  <c r="K23" i="1"/>
  <c r="L21" i="1"/>
  <c r="K21" i="1"/>
  <c r="J24" i="1"/>
  <c r="J23" i="1"/>
  <c r="O23" i="1" s="1"/>
  <c r="J21" i="1"/>
  <c r="L25" i="1"/>
  <c r="M25" i="1" s="1"/>
  <c r="J25" i="1"/>
  <c r="O25" i="1" s="1"/>
  <c r="K25" i="1"/>
  <c r="J22" i="1" l="1"/>
  <c r="O22" i="1" s="1"/>
  <c r="K22" i="1"/>
  <c r="M24" i="1"/>
  <c r="N24" i="1" s="1"/>
  <c r="M21" i="1"/>
  <c r="N21" i="1" s="1"/>
  <c r="M23" i="1"/>
  <c r="N23" i="1" s="1"/>
  <c r="O24" i="1"/>
  <c r="O21" i="1"/>
  <c r="N25" i="1"/>
  <c r="M22" i="1" l="1"/>
  <c r="N22" i="1" s="1"/>
  <c r="C18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<sst xmlns="http://schemas.openxmlformats.org/spreadsheetml/2006/main" count="42" uniqueCount="38">
  <si>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</si>
  <si>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</si>
  <si>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</si>
  <si>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</si>
  <si>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</si>
  <si>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</si>
  <si>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</si>
  <si>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</si>
  <si>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</si>
  <si>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</si>
  <si>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</si>
  <si>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</si>
  <si>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</si>
  <si>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</si>
  <si>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</si>
  <si>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</si>
  <si>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</si>
  <si>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</si>
  <si>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</si>
  <si>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</si>
  <si>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</si>
  <si>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</si>
  <si>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</si>
  <si>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</si>
  <si>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</si>
  <si>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оказание услуг по организации передачи речевой информации по технологии SIP</t>
  </si>
  <si>
    <t>мес</t>
  </si>
  <si>
    <t>КП вх.4744 от 10.11.2021</t>
  </si>
  <si>
    <t>КП вх.4743 от 10.11.2021</t>
  </si>
  <si>
    <t>КП вх.4742 от 10.11.2021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</si>
  <si>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</si>
  <si>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</si>
  <si>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 76 500,00 (семьдесят шесть тысяч пятьсот) рублей 00 копеек.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</si>
  <si>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</si>
  <si>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</si>
  <si>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</si>
  <si>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313-21н</t>
  </si>
  <si>
    <t>на оказание услуг по организации передачи речевой информации по технологии 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</si>
</sst>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R18" sqref="R1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33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34</v>
      </c>
    </row>
    <row r="3" spans="1:15" x14ac:dyDescent="0.25">
      <c r="A3" s="26"/>
      <c r="B3" s="26"/>
      <c r="C3" s="26"/>
      <c r="D3" s="26"/>
      <c r="K3" s="26"/>
      <c r="L3" s="26"/>
      <c r="M3" s="26"/>
      <c r="N3" s="26"/>
      <c r="O3" s="40" t="s">
        <v>37</v>
      </c>
    </row>
    <row r="4" spans="1:15" x14ac:dyDescent="0.25">
      <c r="A4" s="26"/>
      <c r="B4" s="26"/>
      <c r="C4" s="26"/>
      <c r="D4" s="26"/>
      <c r="K4" s="26"/>
      <c r="L4" s="26"/>
      <c r="M4" s="26"/>
      <c r="N4" s="26"/>
      <c r="O4" s="40" t="s">
        <v>35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1" t="s">
        <v>36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hidden="1" x14ac:dyDescent="0.25">
      <c r="A7" s="18"/>
      <c r="B7" s="18"/>
      <c r="C7" s="18"/>
      <c r="D7" s="18"/>
      <c r="K7" s="18"/>
      <c r="L7" s="18"/>
      <c r="M7" s="18"/>
      <c r="N7" s="18"/>
    </row>
    <row r="8" spans="1:15" ht="14.45" hidden="1" x14ac:dyDescent="0.3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ht="14.45" x14ac:dyDescent="0.3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9" t="s">
        <v>20</v>
      </c>
      <c r="M13" s="29"/>
      <c r="N13" s="8"/>
      <c r="O13" s="4" t="s">
        <v>18</v>
      </c>
    </row>
    <row r="14" spans="1:15" ht="18" x14ac:dyDescent="0.3">
      <c r="O14" s="5"/>
    </row>
    <row r="15" spans="1:15" ht="18.75" x14ac:dyDescent="0.25"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/>
    <row r="18" spans="1:15" s="8" customFormat="1" ht="54.6" customHeight="1" x14ac:dyDescent="0.25">
      <c r="A18" s="33" t="s">
        <v>14</v>
      </c>
      <c r="B18" s="34"/>
      <c r="C18" s="35">
        <f>SUMIF(O21:O25,"&gt;0")</f>
        <v>103950</v>
      </c>
      <c r="D18" s="34"/>
      <c r="E18" s="15" t="s">
        <v>27</v>
      </c>
      <c r="F18" s="15" t="s">
        <v>28</v>
      </c>
      <c r="G18" s="15" t="s">
        <v>29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25">
      <c r="A19" s="28" t="s">
        <v>0</v>
      </c>
      <c r="B19" s="28" t="s">
        <v>1</v>
      </c>
      <c r="C19" s="28" t="s">
        <v>2</v>
      </c>
      <c r="D19" s="28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6" t="s">
        <v>15</v>
      </c>
      <c r="K19" s="28" t="s">
        <v>11</v>
      </c>
      <c r="L19" s="28" t="s">
        <v>12</v>
      </c>
      <c r="M19" s="28" t="s">
        <v>13</v>
      </c>
      <c r="N19" s="28" t="s">
        <v>9</v>
      </c>
      <c r="O19" s="32" t="s">
        <v>10</v>
      </c>
    </row>
    <row r="20" spans="1:15" s="8" customFormat="1" ht="30" x14ac:dyDescent="0.25">
      <c r="A20" s="28"/>
      <c r="B20" s="28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7"/>
      <c r="K20" s="28"/>
      <c r="L20" s="28"/>
      <c r="M20" s="28"/>
      <c r="N20" s="28"/>
      <c r="O20" s="32"/>
    </row>
    <row r="21" spans="1:15" s="8" customFormat="1" ht="60" x14ac:dyDescent="0.25">
      <c r="A21" s="17">
        <v>1</v>
      </c>
      <c r="B21" s="21" t="s">
        <v>25</v>
      </c>
      <c r="C21" s="21" t="s">
        <v>26</v>
      </c>
      <c r="D21" s="25">
        <v>3</v>
      </c>
      <c r="E21" s="19">
        <v>37150</v>
      </c>
      <c r="F21" s="19">
        <v>25500</v>
      </c>
      <c r="G21" s="19">
        <v>41300</v>
      </c>
      <c r="H21" s="16"/>
      <c r="I21" s="16"/>
      <c r="J21" s="16">
        <f t="shared" ref="J21:J24" si="0">AVERAGE(E21:I21)</f>
        <v>34650</v>
      </c>
      <c r="K21" s="17">
        <f t="shared" ref="K21:K24" si="1">COUNT(E21:I21)</f>
        <v>3</v>
      </c>
      <c r="L21" s="17">
        <f t="shared" ref="L21:L24" si="2">STDEV(E21:I21)</f>
        <v>8191.3063671187392</v>
      </c>
      <c r="M21" s="17">
        <f t="shared" ref="M21:M24" si="3">L21/J21*100</f>
        <v>23.640133815638499</v>
      </c>
      <c r="N21" s="17" t="str">
        <f t="shared" ref="N21:N24" si="4">IF(M21&lt;33,"ОДНОРОДНЫЕ","НЕОДНОРОДНЫЕ")</f>
        <v>ОДНОРОДНЫЕ</v>
      </c>
      <c r="O21" s="16">
        <f t="shared" ref="O21:O24" si="5">D21*J21</f>
        <v>103950</v>
      </c>
    </row>
    <row r="22" spans="1:15" s="8" customFormat="1" ht="30" x14ac:dyDescent="0.25">
      <c r="A22" s="17">
        <v>2</v>
      </c>
      <c r="B22" s="21" t="s">
        <v>31</v>
      </c>
      <c r="C22" s="21"/>
      <c r="D22" s="23"/>
      <c r="E22" s="19">
        <f>D21*E21</f>
        <v>111450</v>
      </c>
      <c r="F22" s="19">
        <f>D21*F21</f>
        <v>76500</v>
      </c>
      <c r="G22" s="19">
        <f>D21*G21</f>
        <v>123900</v>
      </c>
      <c r="H22" s="16"/>
      <c r="I22" s="16"/>
      <c r="J22" s="16">
        <f t="shared" si="0"/>
        <v>103950</v>
      </c>
      <c r="K22" s="17">
        <f t="shared" si="1"/>
        <v>3</v>
      </c>
      <c r="L22" s="17">
        <f t="shared" si="2"/>
        <v>24573.919101356219</v>
      </c>
      <c r="M22" s="17">
        <f t="shared" si="3"/>
        <v>23.640133815638499</v>
      </c>
      <c r="N22" s="17" t="str">
        <f t="shared" si="4"/>
        <v>ОДНОРОДНЫЕ</v>
      </c>
      <c r="O22" s="16">
        <f t="shared" si="5"/>
        <v>0</v>
      </c>
    </row>
    <row r="23" spans="1:15" s="8" customFormat="1" ht="14.45" hidden="1" x14ac:dyDescent="0.3">
      <c r="A23" s="17">
        <v>3</v>
      </c>
      <c r="B23" s="21"/>
      <c r="C23" s="21"/>
      <c r="D23" s="24"/>
      <c r="E23" s="19"/>
      <c r="F23" s="19"/>
      <c r="G23" s="19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x14ac:dyDescent="0.3">
      <c r="A24" s="17">
        <v>4</v>
      </c>
      <c r="B24" s="20"/>
      <c r="C24" s="21"/>
      <c r="D24" s="22"/>
      <c r="E24" s="16"/>
      <c r="F24" s="16"/>
      <c r="G24" s="16"/>
      <c r="H24" s="16"/>
      <c r="I24" s="16"/>
      <c r="J24" s="16" t="e">
        <f t="shared" si="0"/>
        <v>#DIV/0!</v>
      </c>
      <c r="K24" s="17">
        <f t="shared" si="1"/>
        <v>0</v>
      </c>
      <c r="L24" s="17" t="e">
        <f t="shared" si="2"/>
        <v>#DIV/0!</v>
      </c>
      <c r="M24" s="17" t="e">
        <f t="shared" si="3"/>
        <v>#DIV/0!</v>
      </c>
      <c r="N24" s="17" t="e">
        <f t="shared" si="4"/>
        <v>#DIV/0!</v>
      </c>
      <c r="O24" s="16" t="e">
        <f t="shared" si="5"/>
        <v>#DIV/0!</v>
      </c>
    </row>
    <row r="25" spans="1:15" s="8" customFormat="1" ht="14.45" hidden="1" customHeight="1" x14ac:dyDescent="0.3">
      <c r="A25" s="17">
        <v>5</v>
      </c>
      <c r="B25" s="20"/>
      <c r="C25" s="21"/>
      <c r="D25" s="22"/>
      <c r="E25" s="16"/>
      <c r="F25" s="16"/>
      <c r="G25" s="16"/>
      <c r="H25" s="14"/>
      <c r="I25" s="6"/>
      <c r="J25" s="6" t="e">
        <f>AVERAGE(E25:I25)</f>
        <v>#DIV/0!</v>
      </c>
      <c r="K25" s="7">
        <f>COUNT(E25:I25)</f>
        <v>0</v>
      </c>
      <c r="L25" s="7" t="e">
        <f>STDEV(E25:I25)</f>
        <v>#DIV/0!</v>
      </c>
      <c r="M25" s="7" t="e">
        <f>L25/J25*100</f>
        <v>#DIV/0!</v>
      </c>
      <c r="N25" s="7" t="e">
        <f>IF(M25&lt;33,"ОДНОРОДНЫЕ","НЕОДНОРОДНЫЕ")</f>
        <v>#DIV/0!</v>
      </c>
      <c r="O25" s="6" t="e">
        <f>D25*J25</f>
        <v>#DIV/0!</v>
      </c>
    </row>
    <row r="26" spans="1:15" s="10" customFormat="1" ht="14.45" x14ac:dyDescent="0.3">
      <c r="A26" s="8"/>
      <c r="B26" s="8"/>
      <c r="C26" s="8"/>
      <c r="D26" s="8"/>
      <c r="E26" s="9"/>
      <c r="F26" s="9"/>
      <c r="G26" s="9"/>
      <c r="H26" s="9"/>
      <c r="I26" s="9"/>
      <c r="J26" s="9"/>
      <c r="K26" s="8"/>
      <c r="L26" s="8"/>
      <c r="M26" s="8"/>
      <c r="N26" s="8"/>
      <c r="O26" s="9"/>
    </row>
    <row r="27" spans="1:15" s="27" customFormat="1" ht="33.6" customHeight="1" x14ac:dyDescent="0.25">
      <c r="A27" s="39" t="s">
        <v>30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s="27" customFormat="1" ht="33.6" customHeight="1" x14ac:dyDescent="0.25">
      <c r="A28" s="39" t="s">
        <v>24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5" s="27" customFormat="1" ht="1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s="27" customFormat="1" ht="31.9" customHeight="1" x14ac:dyDescent="0.25">
      <c r="A30" s="38" t="s">
        <v>32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</sheetData>
  <mergeCells count="17">
    <mergeCell ref="B19:B20"/>
    <mergeCell ref="C19:D19"/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2021-11-25T05:45:22Z</dcterms:modified>
</cp:coreProperties>
</file>