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2" i="1"/>
  <c r="F22"/>
  <c r="E22"/>
  <c r="L21"/>
  <c r="K21"/>
  <c r="J21"/>
  <c r="J22" l="1"/>
  <c r="O22" s="1"/>
  <c r="K22"/>
  <c r="L22"/>
  <c r="M21"/>
  <c r="N21" s="1"/>
  <c r="O21"/>
  <c r="M22" l="1"/>
  <c r="N22" s="1"/>
  <c r="C18"/>
</calcChain>
</file>

<file path=xl/sharedStrings.xml><?xml version="1.0" encoding="utf-8"?>
<sst xmlns="http://schemas.openxmlformats.org/spreadsheetml/2006/main" count="43" uniqueCount="39">
  <si>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</si>
  <si>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</si>
  <si>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</si>
  <si>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</si>
  <si>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</si>
  <si>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</si>
  <si>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</si>
  <si>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</si>
  <si>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</si>
  <si>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</si>
  <si>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</si>
  <si>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</si>
  <si>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</si>
  <si>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</si>
  <si>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</si>
  <si>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</si>
  <si>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</si>
  <si>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</si>
  <si>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</si>
  <si>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</si>
  <si>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Используемый метод определения НМЦД: метод сопоставимых рыночных цен (анализ рынка)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</si>
  <si>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</si>
  <si>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</si>
  <si>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</si>
  <si>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</si>
  <si>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</si>
  <si>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шт</t>
  </si>
  <si>
    <t>КП вх.3154 от 22.07.2021</t>
  </si>
  <si>
    <t>КП вх.3153 от 22.07.2021</t>
  </si>
  <si>
    <t>сумка-майка ПНД 25*45см</t>
  </si>
  <si>
    <t>Сайт https://linerirk.ru/catalog/pakety/paket_mayka_pnd_25_45_serdtse/</t>
  </si>
  <si>
    <t>ИТОГО:</t>
  </si>
  <si>
    <t>к Извещению о проведении закупки</t>
  </si>
  <si>
    <t>№ 206-21н</t>
  </si>
  <si>
    <t>только субъекты малого и среднего предпринимательства</t>
  </si>
  <si>
    <t>участниками которого могут являться только субъекты малого и среднего предпринимательства</t>
  </si>
  <si>
    <t>на поставку одноразовых пакетов путем запроса котировок в электронной форме,</t>
  </si>
  <si>
    <t>Приложение № 4</t>
  </si>
  <si>
    <t>Начальная (максимальная) цена договора устанавливается в размере 38 400,00 (тридцать восемь тысяч четыреста) рублей.</t>
  </si>
</sst>
</file>

<file path=xl/styles.xml><?xml version="1.0" encoding="utf-8"?>
<styleSheet xmlns="http://schemas.openxmlformats.org/spreadsheetml/2006/main">
  <numFmts count="1">
    <numFmt numFmtId="164" formatCode="#,##0.00_р_.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right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7"/>
  <sheetViews>
    <sheetView tabSelected="1" topLeftCell="A6" zoomScale="85" zoomScaleNormal="85" zoomScalePageLayoutView="70" workbookViewId="0">
      <selection sqref="A1:O27"/>
    </sheetView>
  </sheetViews>
  <sheetFormatPr defaultColWidth="9.109375" defaultRowHeight="14.4"/>
  <cols>
    <col min="1" max="1" width="9.109375" style="2"/>
    <col min="2" max="2" width="27.33203125" style="2" customWidth="1"/>
    <col min="3" max="4" width="9.109375" style="2"/>
    <col min="5" max="5" width="14.88671875" style="3" customWidth="1"/>
    <col min="6" max="7" width="14.6640625" style="3" customWidth="1"/>
    <col min="8" max="8" width="14.6640625" style="3" hidden="1" customWidth="1"/>
    <col min="9" max="9" width="14.44140625" style="3" hidden="1" customWidth="1"/>
    <col min="10" max="10" width="13.6640625" style="3" customWidth="1"/>
    <col min="11" max="11" width="9.44140625" style="2" customWidth="1"/>
    <col min="12" max="12" width="12.5546875" style="2" customWidth="1"/>
    <col min="13" max="13" width="10.33203125" style="2" customWidth="1"/>
    <col min="14" max="14" width="14.33203125" style="2" customWidth="1"/>
    <col min="15" max="15" width="13.33203125" style="3" customWidth="1"/>
    <col min="16" max="16384" width="9.109375" style="1"/>
  </cols>
  <sheetData>
    <row r="1" spans="1:15">
      <c r="O1" s="36" t="s">
        <v>37</v>
      </c>
    </row>
    <row r="2" spans="1:15">
      <c r="A2" s="18"/>
      <c r="B2" s="18"/>
      <c r="C2" s="18"/>
      <c r="D2" s="18"/>
      <c r="K2" s="18"/>
      <c r="L2" s="18"/>
      <c r="M2" s="18"/>
      <c r="N2" s="18"/>
      <c r="O2" s="36" t="s">
        <v>32</v>
      </c>
    </row>
    <row r="3" spans="1:15">
      <c r="A3" s="18"/>
      <c r="B3" s="18"/>
      <c r="C3" s="18"/>
      <c r="D3" s="18"/>
      <c r="K3" s="18"/>
      <c r="L3" s="18"/>
      <c r="M3" s="18"/>
      <c r="N3" s="18"/>
      <c r="O3" s="36" t="s">
        <v>36</v>
      </c>
    </row>
    <row r="4" spans="1:15">
      <c r="A4" s="24"/>
      <c r="B4" s="24"/>
      <c r="C4" s="24"/>
      <c r="D4" s="24"/>
      <c r="K4" s="24"/>
      <c r="L4" s="24"/>
      <c r="M4" s="24"/>
      <c r="N4" s="24"/>
      <c r="O4" s="36" t="s">
        <v>35</v>
      </c>
    </row>
    <row r="5" spans="1:15">
      <c r="A5" s="24"/>
      <c r="B5" s="24"/>
      <c r="C5" s="24"/>
      <c r="D5" s="24"/>
      <c r="K5" s="24"/>
      <c r="L5" s="24"/>
      <c r="M5" s="24"/>
      <c r="N5" s="24"/>
      <c r="O5" s="36" t="s">
        <v>34</v>
      </c>
    </row>
    <row r="6" spans="1:15">
      <c r="A6" s="18"/>
      <c r="B6" s="18"/>
      <c r="C6" s="18"/>
      <c r="D6" s="18"/>
      <c r="K6" s="18"/>
      <c r="L6" s="18"/>
      <c r="M6" s="18"/>
      <c r="N6" s="18"/>
      <c r="O6" s="36" t="s">
        <v>33</v>
      </c>
    </row>
    <row r="7" spans="1:15">
      <c r="A7" s="18"/>
      <c r="B7" s="18"/>
      <c r="C7" s="18"/>
      <c r="D7" s="18"/>
      <c r="K7" s="18"/>
      <c r="L7" s="18"/>
      <c r="M7" s="18"/>
      <c r="N7" s="18"/>
    </row>
    <row r="8" spans="1:15">
      <c r="A8" s="18"/>
      <c r="B8" s="18"/>
      <c r="C8" s="18"/>
      <c r="D8" s="18"/>
      <c r="K8" s="18"/>
      <c r="L8" s="18"/>
      <c r="M8" s="18"/>
      <c r="N8" s="18"/>
    </row>
    <row r="9" spans="1:15" s="10" customFormat="1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1" t="s">
        <v>16</v>
      </c>
    </row>
    <row r="10" spans="1:15" s="10" customFormat="1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22</v>
      </c>
    </row>
    <row r="11" spans="1:15" s="10" customFormat="1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12" t="s">
        <v>17</v>
      </c>
    </row>
    <row r="12" spans="1:15" s="10" customFormat="1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8"/>
      <c r="M12" s="8"/>
      <c r="N12" s="8"/>
      <c r="O12" s="9"/>
    </row>
    <row r="13" spans="1:15" s="10" customFormat="1" ht="28.8" customHeight="1">
      <c r="A13" s="8"/>
      <c r="B13" s="8"/>
      <c r="C13" s="8"/>
      <c r="D13" s="8"/>
      <c r="E13" s="9"/>
      <c r="F13" s="9"/>
      <c r="G13" s="9"/>
      <c r="H13" s="9"/>
      <c r="I13" s="9"/>
      <c r="J13" s="9"/>
      <c r="K13" s="8"/>
      <c r="L13" s="25" t="s">
        <v>21</v>
      </c>
      <c r="M13" s="25"/>
      <c r="N13" s="8"/>
      <c r="O13" s="4" t="s">
        <v>18</v>
      </c>
    </row>
    <row r="14" spans="1:15" ht="18">
      <c r="O14" s="5"/>
    </row>
    <row r="15" spans="1:15" ht="18">
      <c r="B15" s="26" t="s">
        <v>19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5"/>
    </row>
    <row r="18" spans="1:15" s="8" customFormat="1" ht="94.8" customHeight="1">
      <c r="A18" s="29" t="s">
        <v>14</v>
      </c>
      <c r="B18" s="30"/>
      <c r="C18" s="31">
        <f>SUMIF(O21:O22,"&gt;0")</f>
        <v>46400</v>
      </c>
      <c r="D18" s="30"/>
      <c r="E18" s="15" t="s">
        <v>27</v>
      </c>
      <c r="F18" s="15" t="s">
        <v>28</v>
      </c>
      <c r="G18" s="15" t="s">
        <v>30</v>
      </c>
      <c r="H18" s="15"/>
      <c r="I18" s="13"/>
      <c r="J18" s="6"/>
      <c r="K18" s="7"/>
      <c r="L18" s="7"/>
      <c r="M18" s="7"/>
      <c r="N18" s="7"/>
      <c r="O18" s="6"/>
    </row>
    <row r="19" spans="1:15" s="8" customFormat="1" ht="30" customHeight="1">
      <c r="A19" s="34" t="s">
        <v>0</v>
      </c>
      <c r="B19" s="34" t="s">
        <v>1</v>
      </c>
      <c r="C19" s="34" t="s">
        <v>2</v>
      </c>
      <c r="D19" s="34"/>
      <c r="E19" s="6" t="s">
        <v>5</v>
      </c>
      <c r="F19" s="6" t="s">
        <v>7</v>
      </c>
      <c r="G19" s="14" t="s">
        <v>8</v>
      </c>
      <c r="H19" s="13" t="s">
        <v>23</v>
      </c>
      <c r="I19" s="13" t="s">
        <v>24</v>
      </c>
      <c r="J19" s="32" t="s">
        <v>15</v>
      </c>
      <c r="K19" s="34" t="s">
        <v>11</v>
      </c>
      <c r="L19" s="34" t="s">
        <v>12</v>
      </c>
      <c r="M19" s="34" t="s">
        <v>13</v>
      </c>
      <c r="N19" s="34" t="s">
        <v>9</v>
      </c>
      <c r="O19" s="28" t="s">
        <v>10</v>
      </c>
    </row>
    <row r="20" spans="1:15" s="8" customFormat="1" ht="28.8">
      <c r="A20" s="34"/>
      <c r="B20" s="34"/>
      <c r="C20" s="7" t="s">
        <v>3</v>
      </c>
      <c r="D20" s="7" t="s">
        <v>4</v>
      </c>
      <c r="E20" s="6" t="s">
        <v>6</v>
      </c>
      <c r="F20" s="6" t="s">
        <v>6</v>
      </c>
      <c r="G20" s="14" t="s">
        <v>6</v>
      </c>
      <c r="H20" s="14" t="s">
        <v>6</v>
      </c>
      <c r="I20" s="6" t="s">
        <v>6</v>
      </c>
      <c r="J20" s="33"/>
      <c r="K20" s="34"/>
      <c r="L20" s="34"/>
      <c r="M20" s="34"/>
      <c r="N20" s="34"/>
      <c r="O20" s="28"/>
    </row>
    <row r="21" spans="1:15" s="8" customFormat="1">
      <c r="A21" s="17">
        <v>1</v>
      </c>
      <c r="B21" s="20" t="s">
        <v>29</v>
      </c>
      <c r="C21" s="20" t="s">
        <v>26</v>
      </c>
      <c r="D21" s="23">
        <v>40000</v>
      </c>
      <c r="E21" s="19">
        <v>0.96</v>
      </c>
      <c r="F21" s="19">
        <v>1.02</v>
      </c>
      <c r="G21" s="19">
        <v>1.5</v>
      </c>
      <c r="H21" s="16"/>
      <c r="I21" s="16"/>
      <c r="J21" s="16">
        <f t="shared" ref="J21:J22" si="0">AVERAGE(E21:I21)</f>
        <v>1.1599999999999999</v>
      </c>
      <c r="K21" s="17">
        <f t="shared" ref="K21:K22" si="1">COUNT(E21:I21)</f>
        <v>3</v>
      </c>
      <c r="L21" s="17">
        <f t="shared" ref="L21:L22" si="2">STDEV(E21:I21)</f>
        <v>0.2959729717389743</v>
      </c>
      <c r="M21" s="17">
        <f t="shared" ref="M21:M22" si="3">L21/J21*100</f>
        <v>25.514911356808128</v>
      </c>
      <c r="N21" s="17" t="str">
        <f t="shared" ref="N21:N22" si="4">IF(M21&lt;33,"ОДНОРОДНЫЕ","НЕОДНОРОДНЫЕ")</f>
        <v>ОДНОРОДНЫЕ</v>
      </c>
      <c r="O21" s="16">
        <f t="shared" ref="O21:O22" si="5">D21*J21</f>
        <v>46400</v>
      </c>
    </row>
    <row r="22" spans="1:15" s="8" customFormat="1" ht="16.8" customHeight="1">
      <c r="A22" s="17">
        <v>2</v>
      </c>
      <c r="B22" s="20" t="s">
        <v>31</v>
      </c>
      <c r="C22" s="20"/>
      <c r="D22" s="22"/>
      <c r="E22" s="19">
        <f>D21*E21</f>
        <v>38400</v>
      </c>
      <c r="F22" s="19">
        <f>D21*F21</f>
        <v>40800</v>
      </c>
      <c r="G22" s="19">
        <f>D21*G21</f>
        <v>60000</v>
      </c>
      <c r="H22" s="16"/>
      <c r="I22" s="16"/>
      <c r="J22" s="16">
        <f t="shared" si="0"/>
        <v>46400</v>
      </c>
      <c r="K22" s="17">
        <f t="shared" si="1"/>
        <v>3</v>
      </c>
      <c r="L22" s="17">
        <f t="shared" si="2"/>
        <v>11838.918869558993</v>
      </c>
      <c r="M22" s="17">
        <f t="shared" si="3"/>
        <v>25.514911356808174</v>
      </c>
      <c r="N22" s="17" t="str">
        <f t="shared" si="4"/>
        <v>ОДНОРОДНЫЕ</v>
      </c>
      <c r="O22" s="16">
        <f t="shared" si="5"/>
        <v>0</v>
      </c>
    </row>
    <row r="23" spans="1:15" s="10" customFormat="1">
      <c r="A23" s="8"/>
      <c r="B23" s="8"/>
      <c r="C23" s="8"/>
      <c r="D23" s="8"/>
      <c r="E23" s="9"/>
      <c r="F23" s="9"/>
      <c r="G23" s="9"/>
      <c r="H23" s="9"/>
      <c r="I23" s="9"/>
      <c r="J23" s="9"/>
      <c r="K23" s="8"/>
      <c r="L23" s="8"/>
      <c r="M23" s="8"/>
      <c r="N23" s="8"/>
      <c r="O23" s="9"/>
    </row>
    <row r="24" spans="1:15" s="10" customFormat="1" ht="14.4" customHeight="1">
      <c r="A24" s="27" t="s">
        <v>20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</row>
    <row r="25" spans="1:15" s="10" customFormat="1" ht="37.799999999999997" customHeight="1">
      <c r="A25" s="27" t="s">
        <v>25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</row>
    <row r="26" spans="1:15" s="10" customFormat="1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</row>
    <row r="27" spans="1:15" s="21" customFormat="1" ht="18" customHeight="1">
      <c r="A27" s="3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</row>
  </sheetData>
  <mergeCells count="17">
    <mergeCell ref="A27:O27"/>
    <mergeCell ref="L13:M13"/>
    <mergeCell ref="B15:N15"/>
    <mergeCell ref="A24:O24"/>
    <mergeCell ref="A25:O25"/>
    <mergeCell ref="A26:O26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  <mergeCell ref="B19:B20"/>
    <mergeCell ref="C19:D19"/>
  </mergeCells>
  <conditionalFormatting sqref="N21:N22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22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2021-07-29T07:18:10Z</dcterms:modified>
</cp:coreProperties>
</file>