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1" i="1"/>
  <c r="K21"/>
  <c r="J21"/>
  <c r="M21" l="1"/>
  <c r="N21" s="1"/>
  <c r="O21"/>
  <c r="C18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<sst xmlns="http://schemas.openxmlformats.org/spreadsheetml/2006/main" count="42" uniqueCount="38">
  <si>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</si>
  <si>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</si>
  <si>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</si>
  <si>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</si>
  <si>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</si>
  <si>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</si>
  <si>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</si>
  <si>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</si>
  <si>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</si>
  <si>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</si>
  <si>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</si>
  <si>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</si>
  <si>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</si>
  <si>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</si>
  <si>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</si>
  <si>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</si>
  <si>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</si>
  <si>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</si>
  <si>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</si>
  <si>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</si>
  <si>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</si>
  <si>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</si>
  <si>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</si>
  <si>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</si>
  <si>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</si>
  <si>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</si>
  <si>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ТО биохимического анализатора с заменой запасных частей</t>
  </si>
  <si>
    <t>КП вх.3146 от 21.07.2021</t>
  </si>
  <si>
    <t>КП вх.3145 от 21.07.2021</t>
  </si>
  <si>
    <t>КП вх.3144 от 21.07.2021</t>
  </si>
  <si>
    <t>Начальная (максимальная) цена договора устанавливается в размере 77 208,00 (семьдесят семь тысяч двести восемь) рублей.</t>
  </si>
  <si>
    <t>кварт</t>
  </si>
  <si>
    <t>к Извещению о проведении закупки</t>
  </si>
  <si>
    <t>№ 205-21н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</si>
  <si>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</si>
  <si>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</si>
  <si>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на оказание услуг по техническому обслуживанию биохимического анализатора ЭРБА с заменой запасных частей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</si>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</sst>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85" zoomScaleNormal="85" zoomScalePageLayoutView="70" workbookViewId="0">
      <selection sqref="A1:O26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5" t="s">
        <v>37</v>
      </c>
    </row>
    <row r="2" spans="1:15">
      <c r="A2" s="18"/>
      <c r="B2" s="18"/>
      <c r="C2" s="18"/>
      <c r="D2" s="18"/>
      <c r="K2" s="18"/>
      <c r="L2" s="18"/>
      <c r="M2" s="18"/>
      <c r="N2" s="18"/>
      <c r="O2" s="35" t="s">
        <v>32</v>
      </c>
    </row>
    <row r="3" spans="1:15">
      <c r="A3" s="18"/>
      <c r="B3" s="18"/>
      <c r="C3" s="18"/>
      <c r="D3" s="18"/>
      <c r="K3" s="18"/>
      <c r="L3" s="18"/>
      <c r="M3" s="18"/>
      <c r="N3" s="18"/>
      <c r="O3" s="35" t="s">
        <v>36</v>
      </c>
    </row>
    <row r="4" spans="1:15">
      <c r="A4" s="23"/>
      <c r="B4" s="23"/>
      <c r="C4" s="23"/>
      <c r="D4" s="23"/>
      <c r="K4" s="23"/>
      <c r="L4" s="23"/>
      <c r="M4" s="23"/>
      <c r="N4" s="23"/>
      <c r="O4" s="35" t="s">
        <v>35</v>
      </c>
    </row>
    <row r="5" spans="1:15">
      <c r="A5" s="23"/>
      <c r="B5" s="23"/>
      <c r="C5" s="23"/>
      <c r="D5" s="23"/>
      <c r="K5" s="23"/>
      <c r="L5" s="23"/>
      <c r="M5" s="23"/>
      <c r="N5" s="23"/>
      <c r="O5" s="35" t="s">
        <v>34</v>
      </c>
    </row>
    <row r="6" spans="1:15">
      <c r="A6" s="18"/>
      <c r="B6" s="18"/>
      <c r="C6" s="18"/>
      <c r="D6" s="18"/>
      <c r="K6" s="18"/>
      <c r="L6" s="18"/>
      <c r="M6" s="18"/>
      <c r="N6" s="18"/>
      <c r="O6" s="35" t="s">
        <v>33</v>
      </c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>
      <c r="A8" s="18"/>
      <c r="B8" s="18"/>
      <c r="C8" s="18"/>
      <c r="D8" s="18"/>
      <c r="K8" s="18"/>
      <c r="L8" s="18"/>
      <c r="M8" s="18"/>
      <c r="N8" s="18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22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6" t="s">
        <v>21</v>
      </c>
      <c r="M13" s="26"/>
      <c r="N13" s="8"/>
      <c r="O13" s="4" t="s">
        <v>18</v>
      </c>
    </row>
    <row r="14" spans="1:15" ht="18">
      <c r="O14" s="5"/>
    </row>
    <row r="15" spans="1:15" ht="18"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8" spans="1:15" s="8" customFormat="1" ht="28.5" customHeight="1">
      <c r="A18" s="30" t="s">
        <v>14</v>
      </c>
      <c r="B18" s="31"/>
      <c r="C18" s="32">
        <f>SUMIF(O21:O21,"&gt;0")</f>
        <v>80705.333333333328</v>
      </c>
      <c r="D18" s="31"/>
      <c r="E18" s="15" t="s">
        <v>27</v>
      </c>
      <c r="F18" s="15" t="s">
        <v>28</v>
      </c>
      <c r="G18" s="15" t="s">
        <v>29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>
      <c r="A19" s="24" t="s">
        <v>0</v>
      </c>
      <c r="B19" s="24" t="s">
        <v>1</v>
      </c>
      <c r="C19" s="24" t="s">
        <v>2</v>
      </c>
      <c r="D19" s="24"/>
      <c r="E19" s="6" t="s">
        <v>5</v>
      </c>
      <c r="F19" s="6" t="s">
        <v>7</v>
      </c>
      <c r="G19" s="14" t="s">
        <v>8</v>
      </c>
      <c r="H19" s="13" t="s">
        <v>23</v>
      </c>
      <c r="I19" s="13" t="s">
        <v>24</v>
      </c>
      <c r="J19" s="33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29" t="s">
        <v>10</v>
      </c>
    </row>
    <row r="20" spans="1:15" s="8" customFormat="1" ht="28.8">
      <c r="A20" s="24"/>
      <c r="B20" s="24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4"/>
      <c r="K20" s="24"/>
      <c r="L20" s="24"/>
      <c r="M20" s="24"/>
      <c r="N20" s="24"/>
      <c r="O20" s="29"/>
    </row>
    <row r="21" spans="1:15" s="8" customFormat="1" ht="53.4" customHeight="1">
      <c r="A21" s="17">
        <v>1</v>
      </c>
      <c r="B21" s="20" t="s">
        <v>26</v>
      </c>
      <c r="C21" s="20" t="s">
        <v>31</v>
      </c>
      <c r="D21" s="22">
        <v>2</v>
      </c>
      <c r="E21" s="19">
        <v>38604</v>
      </c>
      <c r="F21" s="19">
        <v>40876</v>
      </c>
      <c r="G21" s="19">
        <v>41578</v>
      </c>
      <c r="H21" s="16"/>
      <c r="I21" s="16"/>
      <c r="J21" s="16">
        <f t="shared" ref="J21" si="0">AVERAGE(E21:I21)</f>
        <v>40352.666666666664</v>
      </c>
      <c r="K21" s="17">
        <f t="shared" ref="K21" si="1">COUNT(E21:I21)</f>
        <v>3</v>
      </c>
      <c r="L21" s="17">
        <f t="shared" ref="L21" si="2">STDEV(E21:I21)</f>
        <v>1554.5344426333861</v>
      </c>
      <c r="M21" s="17">
        <f t="shared" ref="M21" si="3">L21/J21*100</f>
        <v>3.8523710352890013</v>
      </c>
      <c r="N21" s="17" t="str">
        <f t="shared" ref="N21" si="4">IF(M21&lt;33,"ОДНОРОДНЫЕ","НЕОДНОРОДНЫЕ")</f>
        <v>ОДНОРОДНЫЕ</v>
      </c>
      <c r="O21" s="16">
        <f t="shared" ref="O21" si="5">D21*J21</f>
        <v>80705.333333333328</v>
      </c>
    </row>
    <row r="22" spans="1:15" s="10" customFormat="1">
      <c r="A22" s="8"/>
      <c r="B22" s="8"/>
      <c r="C22" s="8"/>
      <c r="D22" s="8"/>
      <c r="E22" s="9"/>
      <c r="F22" s="9"/>
      <c r="G22" s="9"/>
      <c r="H22" s="9"/>
      <c r="I22" s="9"/>
      <c r="J22" s="9"/>
      <c r="K22" s="8"/>
      <c r="L22" s="8"/>
      <c r="M22" s="8"/>
      <c r="N22" s="8"/>
      <c r="O22" s="9"/>
    </row>
    <row r="23" spans="1:15" s="10" customFormat="1" ht="14.4" customHeight="1">
      <c r="A23" s="28" t="s">
        <v>20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s="10" customFormat="1" ht="33.6" customHeight="1">
      <c r="A24" s="28" t="s">
        <v>25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10" customForma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21" customFormat="1" ht="15" customHeight="1">
      <c r="A26" s="25" t="s">
        <v>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7">
    <mergeCell ref="L13:M13"/>
    <mergeCell ref="B15:N15"/>
    <mergeCell ref="A23:O23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6:O26"/>
  </mergeCells>
  <conditionalFormatting sqref="N21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2021-07-29T03:49:06Z</dcterms:modified>
</cp:coreProperties>
</file>