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 1 " sheetId="4" r:id="rId1"/>
  </sheets>
  <calcPr calcId="125725"/>
</workbook>
</file>

<file path=xl/calcChain.xml><?xml version="1.0" encoding="utf-8"?>
<calcChain xmlns="http://schemas.openxmlformats.org/spreadsheetml/2006/main">
  <c r="K22" i="4"/>
  <c r="J20"/>
  <c r="O20" s="1"/>
  <c r="L20"/>
  <c r="L21"/>
  <c r="L22"/>
  <c r="L23"/>
  <c r="K21"/>
  <c r="K23"/>
  <c r="J21"/>
  <c r="O21" s="1"/>
  <c r="J22"/>
  <c r="O22" s="1"/>
  <c r="J23"/>
  <c r="L24"/>
  <c r="K24"/>
  <c r="J24"/>
  <c r="K20" l="1"/>
  <c r="M23"/>
  <c r="N23" s="1"/>
  <c r="M21"/>
  <c r="N21" s="1"/>
  <c r="M24"/>
  <c r="M20"/>
  <c r="N20" s="1"/>
  <c r="O23"/>
  <c r="M22"/>
  <c r="N22" s="1"/>
  <c r="C17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<sst xmlns="http://schemas.openxmlformats.org/spreadsheetml/2006/main" count="46" uniqueCount="40">
  <si>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</si>
  <si>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</si>
  <si>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</si>
  <si>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</si>
  <si>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</si>
  <si>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</si>
  <si>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</si>
  <si>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</si>
  <si>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</si>
  <si>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</si>
  <si>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</si>
  <si>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</si>
  <si>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</si>
  <si>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</si>
  <si>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</si>
  <si>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</si>
  <si>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</si>
  <si>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</si>
  <si>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</si>
  <si>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</si>
  <si>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</si>
  <si>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</si>
  <si>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</si>
  <si>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</si>
  <si>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</si>
  <si>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источник№3</t>
  </si>
  <si>
    <t>Шпатлевка финишная полимерная белая</t>
  </si>
  <si>
    <t>Эмаль акриловая глянцевая белая</t>
  </si>
  <si>
    <t>Штукатурка гипсовая универсальная серая</t>
  </si>
  <si>
    <t>КП вх.2736 от 25.06.2021</t>
  </si>
  <si>
    <t>КП вх.2737 от 25.06.2021</t>
  </si>
  <si>
    <t>КП вх.2754 от 25.06.2021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</si>
  <si>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</si>
  <si>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449 910,50 (четыреста сорок девять тысяч девятьсот десять рублей пятьдесят копеек) рублей.</t>
  </si>
  <si>
    <t>к Извещению о проведении закупки</t>
  </si>
  <si>
    <t>№ 197-21н</t>
  </si>
  <si>
    <t>только субъекты малого и среднего предпринимательства</t>
  </si>
  <si>
    <t xml:space="preserve">на поставку строительных материалов путем запроса котировок </t>
  </si>
  <si>
    <t xml:space="preserve">в электронной форме, участниками которого могут являться 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</si>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</sst>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workbookViewId="0">
      <selection sqref="A1:O30"/>
    </sheetView>
  </sheetViews>
  <sheetFormatPr defaultColWidth="9.109375" defaultRowHeight="13.8"/>
  <cols>
    <col min="1" max="1" width="6.109375" style="6" customWidth="1"/>
    <col min="2" max="2" width="31.77734375" style="6" customWidth="1"/>
    <col min="3" max="3" width="9.44140625" style="7" customWidth="1"/>
    <col min="4" max="4" width="10.6640625" style="7" customWidth="1"/>
    <col min="5" max="9" width="10.21875" style="1" customWidth="1"/>
    <col min="10" max="10" width="11" style="1" customWidth="1"/>
    <col min="11" max="11" width="4.44140625" style="6" customWidth="1"/>
    <col min="12" max="12" width="12" style="6" customWidth="1"/>
    <col min="13" max="13" width="10.33203125" style="6" customWidth="1"/>
    <col min="14" max="14" width="13.6640625" style="6" customWidth="1"/>
    <col min="15" max="15" width="11.109375" style="1" customWidth="1"/>
    <col min="16" max="16384" width="9.109375" style="3"/>
  </cols>
  <sheetData>
    <row r="1" spans="1:15">
      <c r="O1" s="35" t="s">
        <v>39</v>
      </c>
    </row>
    <row r="2" spans="1:15">
      <c r="O2" s="35" t="s">
        <v>34</v>
      </c>
    </row>
    <row r="3" spans="1:15">
      <c r="O3" s="35" t="s">
        <v>37</v>
      </c>
    </row>
    <row r="4" spans="1:15">
      <c r="A4" s="20"/>
      <c r="B4" s="20"/>
      <c r="C4" s="20"/>
      <c r="D4" s="20"/>
      <c r="K4" s="20"/>
      <c r="L4" s="20"/>
      <c r="M4" s="20"/>
      <c r="N4" s="20"/>
      <c r="O4" s="35" t="s">
        <v>38</v>
      </c>
    </row>
    <row r="5" spans="1:15">
      <c r="A5" s="20"/>
      <c r="B5" s="20"/>
      <c r="C5" s="20"/>
      <c r="D5" s="20"/>
      <c r="K5" s="20"/>
      <c r="L5" s="20"/>
      <c r="M5" s="20"/>
      <c r="N5" s="20"/>
      <c r="O5" s="35" t="s">
        <v>36</v>
      </c>
    </row>
    <row r="6" spans="1:15">
      <c r="O6" s="35" t="s">
        <v>35</v>
      </c>
    </row>
    <row r="9" spans="1:15">
      <c r="O9" s="2" t="s">
        <v>15</v>
      </c>
    </row>
    <row r="10" spans="1:15">
      <c r="O10" s="4" t="s">
        <v>20</v>
      </c>
    </row>
    <row r="11" spans="1:15">
      <c r="O11" s="4" t="s">
        <v>16</v>
      </c>
    </row>
    <row r="13" spans="1:15" ht="28.95" customHeight="1">
      <c r="L13" s="29" t="s">
        <v>19</v>
      </c>
      <c r="M13" s="29"/>
      <c r="O13" s="5" t="s">
        <v>17</v>
      </c>
    </row>
    <row r="14" spans="1:15">
      <c r="O14" s="5"/>
    </row>
    <row r="15" spans="1:15">
      <c r="B15" s="30" t="s">
        <v>18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7" spans="1:15" s="6" customFormat="1" ht="39" customHeight="1">
      <c r="A17" s="31" t="s">
        <v>13</v>
      </c>
      <c r="B17" s="32"/>
      <c r="C17" s="33">
        <f>SUMIF(O20:O23,"&gt;0")</f>
        <v>480198.80000000005</v>
      </c>
      <c r="D17" s="34"/>
      <c r="E17" s="11" t="s">
        <v>29</v>
      </c>
      <c r="F17" s="11" t="s">
        <v>30</v>
      </c>
      <c r="G17" s="11" t="s">
        <v>31</v>
      </c>
      <c r="H17" s="11"/>
      <c r="I17" s="11"/>
      <c r="J17" s="8"/>
      <c r="K17" s="9"/>
      <c r="L17" s="9"/>
      <c r="M17" s="9"/>
      <c r="N17" s="9"/>
      <c r="O17" s="8"/>
    </row>
    <row r="18" spans="1:15" s="6" customFormat="1" ht="30" customHeight="1">
      <c r="A18" s="26" t="s">
        <v>0</v>
      </c>
      <c r="B18" s="26" t="s">
        <v>1</v>
      </c>
      <c r="C18" s="26" t="s">
        <v>2</v>
      </c>
      <c r="D18" s="26"/>
      <c r="E18" s="8" t="s">
        <v>5</v>
      </c>
      <c r="F18" s="8" t="s">
        <v>7</v>
      </c>
      <c r="G18" s="14" t="s">
        <v>25</v>
      </c>
      <c r="H18" s="14" t="s">
        <v>21</v>
      </c>
      <c r="I18" s="14" t="s">
        <v>22</v>
      </c>
      <c r="J18" s="27" t="s">
        <v>14</v>
      </c>
      <c r="K18" s="26" t="s">
        <v>10</v>
      </c>
      <c r="L18" s="26" t="s">
        <v>11</v>
      </c>
      <c r="M18" s="26" t="s">
        <v>12</v>
      </c>
      <c r="N18" s="26" t="s">
        <v>8</v>
      </c>
      <c r="O18" s="27" t="s">
        <v>9</v>
      </c>
    </row>
    <row r="19" spans="1:15" s="6" customFormat="1" ht="26.4">
      <c r="A19" s="26"/>
      <c r="B19" s="26"/>
      <c r="C19" s="9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7"/>
      <c r="K19" s="26"/>
      <c r="L19" s="26"/>
      <c r="M19" s="26"/>
      <c r="N19" s="26"/>
      <c r="O19" s="27"/>
    </row>
    <row r="20" spans="1:15" s="15" customFormat="1" ht="15" customHeight="1">
      <c r="A20" s="12">
        <v>1</v>
      </c>
      <c r="B20" s="16" t="s">
        <v>27</v>
      </c>
      <c r="C20" s="12" t="s">
        <v>24</v>
      </c>
      <c r="D20" s="12">
        <v>860</v>
      </c>
      <c r="E20" s="17">
        <v>541.89</v>
      </c>
      <c r="F20" s="13">
        <v>534.6</v>
      </c>
      <c r="G20" s="13">
        <v>486</v>
      </c>
      <c r="H20" s="13"/>
      <c r="I20" s="13"/>
      <c r="J20" s="13">
        <f t="shared" ref="J20:J24" si="0">AVERAGE(E20:I20)</f>
        <v>520.83000000000004</v>
      </c>
      <c r="K20" s="12">
        <f t="shared" ref="K20:K24" si="1">COUNT(E20:I20)</f>
        <v>3</v>
      </c>
      <c r="L20" s="12">
        <f t="shared" ref="L20:L24" si="2">STDEV(E20:I20)</f>
        <v>30.383098920289132</v>
      </c>
      <c r="M20" s="12">
        <f t="shared" ref="M20:M23" si="3">L20/J20*100</f>
        <v>5.8335923276864099</v>
      </c>
      <c r="N20" s="12" t="str">
        <f t="shared" ref="N20:N23" si="4">IF(M20&lt;33,"ОДНОРОДНЫЕ","НЕОДНОРОДНЫЕ")</f>
        <v>ОДНОРОДНЫЕ</v>
      </c>
      <c r="O20" s="13">
        <f t="shared" ref="O20:O23" si="5">D20*J20</f>
        <v>447913.80000000005</v>
      </c>
    </row>
    <row r="21" spans="1:15" s="15" customFormat="1" ht="15" customHeight="1">
      <c r="A21" s="12">
        <v>2</v>
      </c>
      <c r="B21" s="16" t="s">
        <v>26</v>
      </c>
      <c r="C21" s="12" t="s">
        <v>24</v>
      </c>
      <c r="D21" s="12">
        <v>650</v>
      </c>
      <c r="E21" s="17">
        <v>23.2</v>
      </c>
      <c r="F21" s="13">
        <v>35.35</v>
      </c>
      <c r="G21" s="13">
        <v>26.89</v>
      </c>
      <c r="H21" s="13"/>
      <c r="I21" s="13"/>
      <c r="J21" s="13">
        <f t="shared" si="0"/>
        <v>28.48</v>
      </c>
      <c r="K21" s="12">
        <f t="shared" si="1"/>
        <v>3</v>
      </c>
      <c r="L21" s="12">
        <f t="shared" si="2"/>
        <v>6.229101058740337</v>
      </c>
      <c r="M21" s="12">
        <f t="shared" si="3"/>
        <v>21.871843605127587</v>
      </c>
      <c r="N21" s="12" t="str">
        <f t="shared" si="4"/>
        <v>ОДНОРОДНЫЕ</v>
      </c>
      <c r="O21" s="13">
        <f t="shared" si="5"/>
        <v>18512</v>
      </c>
    </row>
    <row r="22" spans="1:15" s="15" customFormat="1" ht="15" customHeight="1">
      <c r="A22" s="12">
        <v>3</v>
      </c>
      <c r="B22" s="16" t="s">
        <v>28</v>
      </c>
      <c r="C22" s="12" t="s">
        <v>24</v>
      </c>
      <c r="D22" s="12">
        <v>900</v>
      </c>
      <c r="E22" s="17">
        <v>12.7</v>
      </c>
      <c r="F22" s="13">
        <v>17.13</v>
      </c>
      <c r="G22" s="13">
        <v>16.079999999999998</v>
      </c>
      <c r="H22" s="13"/>
      <c r="I22" s="13"/>
      <c r="J22" s="13">
        <f t="shared" si="0"/>
        <v>15.303333333333333</v>
      </c>
      <c r="K22" s="12">
        <f t="shared" si="1"/>
        <v>3</v>
      </c>
      <c r="L22" s="12">
        <f t="shared" si="2"/>
        <v>2.3148722066959397</v>
      </c>
      <c r="M22" s="12">
        <f t="shared" si="3"/>
        <v>15.126588150920975</v>
      </c>
      <c r="N22" s="12" t="str">
        <f t="shared" si="4"/>
        <v>ОДНОРОДНЫЕ</v>
      </c>
      <c r="O22" s="13">
        <f t="shared" si="5"/>
        <v>13773</v>
      </c>
    </row>
    <row r="23" spans="1:15" s="15" customFormat="1" ht="15" customHeight="1">
      <c r="A23" s="12">
        <v>4</v>
      </c>
      <c r="B23" s="16"/>
      <c r="C23" s="12"/>
      <c r="D23" s="12"/>
      <c r="E23" s="17">
        <v>492535.4</v>
      </c>
      <c r="F23" s="13">
        <v>498150.5</v>
      </c>
      <c r="G23" s="13">
        <v>449910.5</v>
      </c>
      <c r="H23" s="13"/>
      <c r="I23" s="13"/>
      <c r="J23" s="13">
        <f t="shared" si="0"/>
        <v>480198.8</v>
      </c>
      <c r="K23" s="12">
        <f t="shared" si="1"/>
        <v>3</v>
      </c>
      <c r="L23" s="12">
        <f t="shared" si="2"/>
        <v>26380.261080399563</v>
      </c>
      <c r="M23" s="12">
        <f t="shared" si="3"/>
        <v>5.493612453925242</v>
      </c>
      <c r="N23" s="12" t="str">
        <f t="shared" si="4"/>
        <v>ОДНОРОДНЫЕ</v>
      </c>
      <c r="O23" s="13">
        <f t="shared" si="5"/>
        <v>0</v>
      </c>
    </row>
    <row r="24" spans="1:15" s="19" customFormat="1" ht="15" customHeight="1">
      <c r="A24" s="12">
        <v>5</v>
      </c>
      <c r="B24" s="18"/>
      <c r="C24" s="18"/>
      <c r="D24" s="18"/>
      <c r="E24" s="10"/>
      <c r="F24" s="10"/>
      <c r="G24" s="10"/>
      <c r="H24" s="10"/>
      <c r="I24" s="10"/>
      <c r="J24" s="10" t="e">
        <f t="shared" si="0"/>
        <v>#DIV/0!</v>
      </c>
      <c r="K24" s="18">
        <f t="shared" si="1"/>
        <v>0</v>
      </c>
      <c r="L24" s="18" t="e">
        <f t="shared" si="2"/>
        <v>#DIV/0!</v>
      </c>
      <c r="M24" s="18" t="e">
        <f t="shared" ref="M24" si="6">L24/J24*100</f>
        <v>#DIV/0!</v>
      </c>
      <c r="N24" s="18"/>
      <c r="O24" s="10"/>
    </row>
    <row r="25" spans="1:15" s="19" customFormat="1" ht="15" customHeight="1">
      <c r="A25" s="22"/>
      <c r="B25" s="23"/>
      <c r="C25" s="23"/>
      <c r="D25" s="23"/>
      <c r="E25" s="24"/>
      <c r="F25" s="24"/>
      <c r="G25" s="24"/>
      <c r="H25" s="24"/>
      <c r="I25" s="24"/>
      <c r="J25" s="24"/>
      <c r="K25" s="23"/>
      <c r="L25" s="23"/>
      <c r="M25" s="23"/>
      <c r="N25" s="23"/>
      <c r="O25" s="24"/>
    </row>
    <row r="26" spans="1:15" s="19" customFormat="1" ht="15" customHeight="1">
      <c r="A26" s="22"/>
      <c r="B26" s="23"/>
      <c r="C26" s="23"/>
      <c r="D26" s="23"/>
      <c r="E26" s="24"/>
      <c r="F26" s="24"/>
      <c r="G26" s="24"/>
      <c r="H26" s="24"/>
      <c r="I26" s="24"/>
      <c r="J26" s="24"/>
      <c r="K26" s="23"/>
      <c r="L26" s="23"/>
      <c r="M26" s="23"/>
      <c r="N26" s="23"/>
      <c r="O26" s="24"/>
    </row>
    <row r="27" spans="1:15" s="21" customFormat="1" ht="14.4" customHeight="1">
      <c r="A27" s="28" t="s">
        <v>32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1" customFormat="1" ht="30.6" customHeight="1">
      <c r="A28" s="28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s="21" customFormat="1" ht="13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s="21" customFormat="1" ht="30" customHeight="1">
      <c r="A30" s="25" t="s">
        <v>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</sheetData>
  <mergeCells count="17">
    <mergeCell ref="L13:M13"/>
    <mergeCell ref="B15:N15"/>
    <mergeCell ref="A17:B17"/>
    <mergeCell ref="C17:D17"/>
    <mergeCell ref="A18:A19"/>
    <mergeCell ref="B18:B19"/>
    <mergeCell ref="C18:D18"/>
    <mergeCell ref="J18:J19"/>
    <mergeCell ref="K18:K19"/>
    <mergeCell ref="L18:L19"/>
    <mergeCell ref="A30:O30"/>
    <mergeCell ref="M18:M19"/>
    <mergeCell ref="N18:N19"/>
    <mergeCell ref="O18:O19"/>
    <mergeCell ref="A27:O27"/>
    <mergeCell ref="A28:O28"/>
    <mergeCell ref="A29:O29"/>
  </mergeCells>
  <conditionalFormatting sqref="N20:N23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3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15748031496062992" right="0.19685039370078741" top="0.35433070866141736" bottom="0.15748031496062992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2021-07-22T06:17:52Z</dcterms:modified>
</cp:coreProperties>
</file>