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20" i="1"/>
  <c r="P20" s="1"/>
  <c r="O20"/>
  <c r="N20"/>
  <c r="Q20" l="1"/>
  <c r="R20"/>
  <c r="C17" l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<sst xmlns="http://schemas.openxmlformats.org/spreadsheetml/2006/main" count="47" uniqueCount="41">
  <si>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</si>
  <si>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</si>
  <si>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</si>
  <si>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</si>
  <si>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</si>
  <si>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</si>
  <si>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</si>
  <si>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</si>
  <si>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</si>
  <si>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</si>
  <si>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</si>
  <si>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</si>
  <si>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</si>
  <si>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</si>
  <si>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</si>
  <si>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</si>
  <si>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</si>
  <si>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</si>
  <si>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</si>
  <si>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</si>
  <si>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</si>
  <si>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</si>
  <si>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</si>
  <si>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</si>
  <si>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</si>
  <si>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</si>
  <si>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605 682,00 (шестьсот пять тысяч шестьсот восемьдесят два) рубля.</t>
  </si>
  <si>
    <t>Приложение № 4</t>
  </si>
  <si>
    <t xml:space="preserve"> путем запроса котировок в электронной форме, участниками которого </t>
  </si>
  <si>
    <t>могут являться только субъекты малого и среднего предпринимательства</t>
  </si>
  <si>
    <t>Иммуноглобулин человека нормальный раствор для инфузий 50 мг/мл 100мл №1</t>
  </si>
  <si>
    <t>Упаковка</t>
  </si>
  <si>
    <t>Источник №6</t>
  </si>
  <si>
    <t>Фармкомандир 14.07.2021г.</t>
  </si>
  <si>
    <t>КП вх.3014 от 13.07.2021 г.</t>
  </si>
  <si>
    <t>КП вх.3015 от 13.07.2021 г.</t>
  </si>
  <si>
    <t>КП вх.3047 от 14.07.2021 г.</t>
  </si>
  <si>
    <t>КП вх.3048 от 14.07.2021 г.</t>
  </si>
  <si>
    <t>КП вх.3049 от 14.07.2021 г.</t>
  </si>
  <si>
    <t>№ 190-21н</t>
  </si>
  <si>
    <t>к Извещению о проведении закупки на поставку лекарственных препаратов, влияющих на кроветворение и кровь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</si>
</sst>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zoomScale="85" zoomScaleNormal="85" zoomScalePageLayoutView="70" workbookViewId="0">
      <selection activeCell="J10" sqref="J10"/>
    </sheetView>
  </sheetViews>
  <sheetFormatPr defaultColWidth="9.140625" defaultRowHeight="15"/>
  <cols>
    <col min="1" max="1" width="9.140625" style="13"/>
    <col min="2" max="2" width="27.28515625" style="2" customWidth="1"/>
    <col min="3" max="4" width="9.140625" style="2"/>
    <col min="5" max="5" width="14" style="14" customWidth="1"/>
    <col min="6" max="7" width="14.85546875" style="3" customWidth="1"/>
    <col min="8" max="10" width="14.7109375" style="3" customWidth="1"/>
    <col min="11" max="11" width="14.7109375" style="3" hidden="1" customWidth="1"/>
    <col min="12" max="12" width="14.42578125" style="3" hidden="1" customWidth="1"/>
    <col min="13" max="13" width="13.7109375" style="3" customWidth="1"/>
    <col min="14" max="14" width="9.42578125" style="2" customWidth="1"/>
    <col min="15" max="15" width="12.5703125" style="2" customWidth="1"/>
    <col min="16" max="16" width="10.28515625" style="2" customWidth="1"/>
    <col min="17" max="17" width="14.28515625" style="2" customWidth="1"/>
    <col min="18" max="18" width="13.28515625" style="3" customWidth="1"/>
    <col min="19" max="16384" width="9.140625" style="1"/>
  </cols>
  <sheetData>
    <row r="1" spans="1:18">
      <c r="R1" s="18" t="s">
        <v>27</v>
      </c>
    </row>
    <row r="2" spans="1:18">
      <c r="B2" s="11"/>
      <c r="C2" s="11"/>
      <c r="D2" s="11"/>
      <c r="N2" s="11"/>
      <c r="O2" s="11"/>
      <c r="P2" s="11"/>
      <c r="Q2" s="11"/>
      <c r="R2" s="18" t="s">
        <v>40</v>
      </c>
    </row>
    <row r="3" spans="1:18">
      <c r="B3" s="11"/>
      <c r="C3" s="11"/>
      <c r="D3" s="11"/>
      <c r="N3" s="11"/>
      <c r="O3" s="11"/>
      <c r="P3" s="11"/>
      <c r="Q3" s="11"/>
      <c r="R3" s="18" t="s">
        <v>28</v>
      </c>
    </row>
    <row r="4" spans="1:18">
      <c r="A4" s="14"/>
      <c r="B4" s="14"/>
      <c r="C4" s="14"/>
      <c r="D4" s="14"/>
      <c r="N4" s="14"/>
      <c r="O4" s="14"/>
      <c r="P4" s="14"/>
      <c r="Q4" s="14"/>
      <c r="R4" s="18" t="s">
        <v>29</v>
      </c>
    </row>
    <row r="5" spans="1:18">
      <c r="B5" s="11"/>
      <c r="C5" s="11"/>
      <c r="D5" s="11"/>
      <c r="N5" s="11"/>
      <c r="O5" s="11"/>
      <c r="P5" s="11"/>
      <c r="Q5" s="11"/>
      <c r="R5" s="18" t="s">
        <v>39</v>
      </c>
    </row>
    <row r="6" spans="1:18">
      <c r="B6" s="11"/>
      <c r="C6" s="11"/>
      <c r="D6" s="11"/>
      <c r="N6" s="11"/>
      <c r="O6" s="11"/>
      <c r="P6" s="11"/>
      <c r="Q6" s="11"/>
    </row>
    <row r="7" spans="1:18">
      <c r="B7" s="11"/>
      <c r="C7" s="11"/>
      <c r="D7" s="11"/>
      <c r="N7" s="11"/>
      <c r="O7" s="11"/>
      <c r="P7" s="11"/>
      <c r="Q7" s="11"/>
    </row>
    <row r="8" spans="1:18" s="8" customFormat="1">
      <c r="A8" s="6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6"/>
      <c r="O8" s="6"/>
      <c r="P8" s="6"/>
      <c r="Q8" s="6"/>
      <c r="R8" s="9" t="s">
        <v>16</v>
      </c>
    </row>
    <row r="9" spans="1:18" s="8" customForma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6"/>
      <c r="O9" s="6"/>
      <c r="P9" s="6"/>
      <c r="Q9" s="6"/>
      <c r="R9" s="10" t="s">
        <v>21</v>
      </c>
    </row>
    <row r="10" spans="1:18" s="8" customFormat="1">
      <c r="A10" s="6"/>
      <c r="B10" s="6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6"/>
      <c r="O10" s="6"/>
      <c r="P10" s="6"/>
      <c r="Q10" s="6"/>
      <c r="R10" s="10" t="s">
        <v>17</v>
      </c>
    </row>
    <row r="11" spans="1:18" s="8" customFormat="1">
      <c r="A11" s="6"/>
      <c r="B11" s="6"/>
      <c r="C11" s="6"/>
      <c r="D11" s="6"/>
      <c r="E11" s="6"/>
      <c r="F11" s="7"/>
      <c r="G11" s="7"/>
      <c r="H11" s="7"/>
      <c r="I11" s="7"/>
      <c r="J11" s="7"/>
      <c r="K11" s="7"/>
      <c r="L11" s="7"/>
      <c r="M11" s="7"/>
      <c r="N11" s="6"/>
      <c r="O11" s="6"/>
      <c r="P11" s="6"/>
      <c r="Q11" s="6"/>
      <c r="R11" s="7"/>
    </row>
    <row r="12" spans="1:18" s="8" customFormat="1" ht="28.9" customHeight="1">
      <c r="A12" s="6"/>
      <c r="B12" s="6"/>
      <c r="C12" s="6"/>
      <c r="D12" s="6"/>
      <c r="E12" s="6"/>
      <c r="F12" s="7"/>
      <c r="G12" s="7"/>
      <c r="H12" s="7"/>
      <c r="I12" s="7"/>
      <c r="J12" s="7"/>
      <c r="K12" s="7"/>
      <c r="L12" s="7"/>
      <c r="M12" s="7"/>
      <c r="N12" s="6"/>
      <c r="O12" s="34" t="s">
        <v>20</v>
      </c>
      <c r="P12" s="34"/>
      <c r="Q12" s="6"/>
      <c r="R12" s="4" t="s">
        <v>18</v>
      </c>
    </row>
    <row r="13" spans="1:18" ht="18.75">
      <c r="R13" s="5"/>
    </row>
    <row r="14" spans="1:18" s="20" customFormat="1" ht="18.75">
      <c r="A14" s="19"/>
      <c r="B14" s="34" t="s">
        <v>19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5"/>
    </row>
    <row r="15" spans="1:18" s="20" customFormat="1">
      <c r="A15" s="19"/>
      <c r="B15" s="19"/>
      <c r="C15" s="19"/>
      <c r="D15" s="19"/>
      <c r="E15" s="29"/>
      <c r="F15" s="4"/>
      <c r="G15" s="4"/>
      <c r="H15" s="4"/>
      <c r="I15" s="4"/>
      <c r="J15" s="4"/>
      <c r="K15" s="4"/>
      <c r="L15" s="4"/>
      <c r="M15" s="4"/>
      <c r="N15" s="19"/>
      <c r="O15" s="19"/>
      <c r="P15" s="19"/>
      <c r="Q15" s="19"/>
      <c r="R15" s="4"/>
    </row>
    <row r="16" spans="1:18" s="20" customFormat="1">
      <c r="A16" s="19"/>
      <c r="B16" s="19"/>
      <c r="C16" s="19"/>
      <c r="D16" s="19"/>
      <c r="E16" s="29"/>
      <c r="F16" s="4"/>
      <c r="G16" s="4"/>
      <c r="H16" s="4"/>
      <c r="I16" s="4"/>
      <c r="J16" s="4"/>
      <c r="K16" s="4"/>
      <c r="L16" s="4"/>
      <c r="M16" s="4"/>
      <c r="N16" s="19"/>
      <c r="O16" s="19"/>
      <c r="P16" s="19"/>
      <c r="Q16" s="19"/>
      <c r="R16" s="4"/>
    </row>
    <row r="17" spans="1:18" s="24" customFormat="1" ht="40.15" customHeight="1">
      <c r="A17" s="37" t="s">
        <v>14</v>
      </c>
      <c r="B17" s="38"/>
      <c r="C17" s="39">
        <f>SUMIF(R20:R20,"&gt;0")</f>
        <v>111887.84666666666</v>
      </c>
      <c r="D17" s="38"/>
      <c r="E17" s="21" t="s">
        <v>33</v>
      </c>
      <c r="F17" s="21" t="s">
        <v>34</v>
      </c>
      <c r="G17" s="21" t="s">
        <v>35</v>
      </c>
      <c r="H17" s="21" t="s">
        <v>36</v>
      </c>
      <c r="I17" s="21" t="s">
        <v>37</v>
      </c>
      <c r="J17" s="21" t="s">
        <v>38</v>
      </c>
      <c r="K17" s="21"/>
      <c r="L17" s="22"/>
      <c r="M17" s="22"/>
      <c r="N17" s="23"/>
      <c r="O17" s="23"/>
      <c r="P17" s="23"/>
      <c r="Q17" s="23"/>
      <c r="R17" s="22"/>
    </row>
    <row r="18" spans="1:18" s="24" customFormat="1" ht="30" customHeight="1">
      <c r="A18" s="42" t="s">
        <v>0</v>
      </c>
      <c r="B18" s="42" t="s">
        <v>1</v>
      </c>
      <c r="C18" s="42" t="s">
        <v>2</v>
      </c>
      <c r="D18" s="42"/>
      <c r="E18" s="30" t="s">
        <v>5</v>
      </c>
      <c r="F18" s="30" t="s">
        <v>7</v>
      </c>
      <c r="G18" s="30" t="s">
        <v>8</v>
      </c>
      <c r="H18" s="30" t="s">
        <v>22</v>
      </c>
      <c r="I18" s="30" t="s">
        <v>23</v>
      </c>
      <c r="J18" s="30" t="s">
        <v>32</v>
      </c>
      <c r="K18" s="22" t="s">
        <v>22</v>
      </c>
      <c r="L18" s="22" t="s">
        <v>23</v>
      </c>
      <c r="M18" s="40" t="s">
        <v>15</v>
      </c>
      <c r="N18" s="42" t="s">
        <v>11</v>
      </c>
      <c r="O18" s="42" t="s">
        <v>12</v>
      </c>
      <c r="P18" s="42" t="s">
        <v>13</v>
      </c>
      <c r="Q18" s="42" t="s">
        <v>9</v>
      </c>
      <c r="R18" s="36" t="s">
        <v>10</v>
      </c>
    </row>
    <row r="19" spans="1:18" s="24" customFormat="1" ht="12.75">
      <c r="A19" s="43"/>
      <c r="B19" s="43"/>
      <c r="C19" s="25" t="s">
        <v>3</v>
      </c>
      <c r="D19" s="25" t="s">
        <v>4</v>
      </c>
      <c r="E19" s="28"/>
      <c r="F19" s="26" t="s">
        <v>6</v>
      </c>
      <c r="G19" s="31"/>
      <c r="H19" s="26" t="s">
        <v>6</v>
      </c>
      <c r="I19" s="31"/>
      <c r="J19" s="22" t="s">
        <v>6</v>
      </c>
      <c r="K19" s="22" t="s">
        <v>6</v>
      </c>
      <c r="L19" s="22" t="s">
        <v>6</v>
      </c>
      <c r="M19" s="41"/>
      <c r="N19" s="42"/>
      <c r="O19" s="42"/>
      <c r="P19" s="42"/>
      <c r="Q19" s="42"/>
      <c r="R19" s="36"/>
    </row>
    <row r="20" spans="1:18" s="24" customFormat="1" ht="41.45" customHeight="1">
      <c r="A20" s="15">
        <v>1</v>
      </c>
      <c r="B20" s="17" t="s">
        <v>30</v>
      </c>
      <c r="C20" s="15" t="s">
        <v>31</v>
      </c>
      <c r="D20" s="15">
        <v>4</v>
      </c>
      <c r="E20" s="15">
        <v>28416.37</v>
      </c>
      <c r="F20" s="15">
        <v>28503.51</v>
      </c>
      <c r="G20" s="15">
        <v>28503.25</v>
      </c>
      <c r="H20" s="16">
        <v>27747.96</v>
      </c>
      <c r="I20" s="32">
        <v>27467.68</v>
      </c>
      <c r="J20" s="27">
        <v>27193</v>
      </c>
      <c r="K20" s="22"/>
      <c r="L20" s="22"/>
      <c r="M20" s="22">
        <f>AVERAGE(E20:L20)</f>
        <v>27971.961666666666</v>
      </c>
      <c r="N20" s="23">
        <f>COUNT(E20:L20)</f>
        <v>6</v>
      </c>
      <c r="O20" s="23">
        <f>STDEV(E20:L20)</f>
        <v>578.54433100402707</v>
      </c>
      <c r="P20" s="23">
        <f>O20/M20*100</f>
        <v>2.0683008860742889</v>
      </c>
      <c r="Q20" s="23" t="str">
        <f t="shared" ref="Q20" si="0">IF(P20&lt;33,"ОДНОРОДНЫЕ","НЕОДНОРОДНЫЕ")</f>
        <v>ОДНОРОДНЫЕ</v>
      </c>
      <c r="R20" s="22">
        <f t="shared" ref="R20" si="1">D20*M20</f>
        <v>111887.84666666666</v>
      </c>
    </row>
    <row r="21" spans="1:18" s="20" customFormat="1">
      <c r="A21" s="19"/>
      <c r="B21" s="19"/>
      <c r="C21" s="19"/>
      <c r="D21" s="19"/>
      <c r="E21" s="29"/>
      <c r="F21" s="4"/>
      <c r="G21" s="4"/>
      <c r="H21" s="4"/>
      <c r="I21" s="4"/>
      <c r="J21" s="4"/>
      <c r="K21" s="4"/>
      <c r="L21" s="4"/>
      <c r="M21" s="4"/>
      <c r="N21" s="19"/>
      <c r="O21" s="19"/>
      <c r="P21" s="19"/>
      <c r="Q21" s="19"/>
      <c r="R21" s="4"/>
    </row>
    <row r="22" spans="1:18" s="8" customFormat="1" ht="14.45" customHeight="1">
      <c r="A22" s="35" t="s">
        <v>25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s="8" customFormat="1" ht="30" customHeight="1">
      <c r="A23" s="35" t="s">
        <v>24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s="8" customForma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s="12" customFormat="1" ht="30.6" customHeight="1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</sheetData>
  <mergeCells count="17">
    <mergeCell ref="C18:D18"/>
    <mergeCell ref="A25:R25"/>
    <mergeCell ref="O12:P12"/>
    <mergeCell ref="B14:Q14"/>
    <mergeCell ref="A22:R22"/>
    <mergeCell ref="A23:R23"/>
    <mergeCell ref="A24:R24"/>
    <mergeCell ref="R18:R19"/>
    <mergeCell ref="A17:B17"/>
    <mergeCell ref="C17:D17"/>
    <mergeCell ref="M18:M19"/>
    <mergeCell ref="N18:N19"/>
    <mergeCell ref="O18:O19"/>
    <mergeCell ref="P18:P19"/>
    <mergeCell ref="Q18:Q19"/>
    <mergeCell ref="A18:A19"/>
    <mergeCell ref="B18:B19"/>
  </mergeCells>
  <conditionalFormatting sqref="Q20">
    <cfRule type="containsText" dxfId="5" priority="10" operator="containsText" text="НЕ">
      <formula>NOT(ISERROR(SEARCH("НЕ",Q20)))</formula>
    </cfRule>
    <cfRule type="containsText" dxfId="4" priority="11" operator="containsText" text="ОДНОРОДНЫЕ">
      <formula>NOT(ISERROR(SEARCH("ОДНОРОДНЫЕ",Q20)))</formula>
    </cfRule>
    <cfRule type="containsText" dxfId="3" priority="12" operator="containsText" text="НЕОДНОРОДНЫЕ">
      <formula>NOT(ISERROR(SEARCH("НЕОДНОРОДНЫЕ",Q20)))</formula>
    </cfRule>
  </conditionalFormatting>
  <conditionalFormatting sqref="Q20">
    <cfRule type="containsText" dxfId="2" priority="7" operator="containsText" text="НЕОДНОРОДНЫЕ">
      <formula>NOT(ISERROR(SEARCH("НЕОДНОРОДНЫЕ",Q20)))</formula>
    </cfRule>
    <cfRule type="containsText" dxfId="1" priority="8" operator="containsText" text="ОДНОРОДНЫЕ">
      <formula>NOT(ISERROR(SEARCH("ОДНОРОДНЫЕ",Q20)))</formula>
    </cfRule>
    <cfRule type="containsText" dxfId="0" priority="9" operator="containsText" text="НЕОДНОРОДНЫЕ">
      <formula>NOT(ISERROR(SEARCH("НЕОДНОРОДНЫЕ",Q20)))</formula>
    </cfRule>
  </conditionalFormatting>
  <pageMargins left="0.70866141732283472" right="0.19685039370078741" top="0.35433070866141736" bottom="0.35433070866141736" header="0.11811023622047245" footer="0.11811023622047245"/>
  <pageSetup paperSize="9" scale="7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2021-07-15T03:34:41Z</dcterms:modified>
</cp:coreProperties>
</file>