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F23"/>
  <c r="E23"/>
  <c r="L22"/>
  <c r="K22"/>
  <c r="J22"/>
  <c r="J23" l="1"/>
  <c r="O23" s="1"/>
  <c r="L23"/>
  <c r="K23"/>
  <c r="M22"/>
  <c r="N22" s="1"/>
  <c r="O22"/>
  <c r="M23" l="1"/>
  <c r="N23" s="1"/>
  <c r="C19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<sst xmlns="http://schemas.openxmlformats.org/spreadsheetml/2006/main" count="43" uniqueCount="39">
  <si>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</si>
  <si>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</si>
  <si>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</si>
  <si>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</si>
  <si>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</si>
  <si>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</si>
  <si>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</si>
  <si>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</si>
  <si>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</si>
  <si>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</si>
  <si>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</si>
  <si>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</si>
  <si>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</si>
  <si>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</si>
  <si>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</si>
  <si>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</si>
  <si>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</si>
  <si>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</si>
  <si>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</si>
  <si>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</si>
  <si>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</si>
  <si>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</si>
  <si>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</si>
  <si>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</si>
  <si>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</si>
  <si>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</si>
  <si>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могут являться только субъекты малого и среднего предпринимательства</t>
  </si>
  <si>
    <t>ИТОГО:</t>
  </si>
  <si>
    <t>Заключительная дезинфекция в очагах новой коронавирусной инфекции.</t>
  </si>
  <si>
    <t>усл.ед</t>
  </si>
  <si>
    <t>к Извещению о проведении закупки</t>
  </si>
  <si>
    <t>№ 189-21н</t>
  </si>
  <si>
    <t xml:space="preserve">Приложение № 4 </t>
  </si>
  <si>
    <t>на оказание услуг по проведению заключительной дезинфекции в очагах новой коронавирусной инфекции</t>
  </si>
  <si>
    <t>путем запроса котировок в электронной форме, участниками которого</t>
  </si>
  <si>
    <t>КП вх.3188 от 26.07.2021г.</t>
  </si>
  <si>
    <t>Сайт https://dezer.ru/irkutsk/dezinfektsiya-covid/#price</t>
  </si>
  <si>
    <t>Исходя из имеющегося у Заказчика объёма финансового обеспечения для осуществления закупки НМЦД устанавливается в размере  519 000,00 (пятьсот девятнадцать тысяч) рублей.</t>
  </si>
  <si>
    <t>Сайт https://pest-service.ru/price/dezinfekciya-pomeshchenij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</si>
</sst>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zoomScale="85" zoomScaleNormal="85" zoomScalePageLayoutView="70" workbookViewId="0">
      <selection sqref="A1:O28"/>
    </sheetView>
  </sheetViews>
  <sheetFormatPr defaultColWidth="9.109375" defaultRowHeight="14.4"/>
  <cols>
    <col min="1" max="1" width="9.109375" style="13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7.21875" style="2" customWidth="1"/>
    <col min="15" max="15" width="13.33203125" style="3" customWidth="1"/>
    <col min="16" max="16384" width="9.109375" style="1"/>
  </cols>
  <sheetData>
    <row r="1" spans="1:15">
      <c r="O1" s="17" t="s">
        <v>32</v>
      </c>
    </row>
    <row r="2" spans="1:15">
      <c r="B2" s="11"/>
      <c r="C2" s="11"/>
      <c r="D2" s="11"/>
      <c r="K2" s="11"/>
      <c r="L2" s="11"/>
      <c r="M2" s="11"/>
      <c r="N2" s="11"/>
      <c r="O2" s="17" t="s">
        <v>30</v>
      </c>
    </row>
    <row r="3" spans="1:15">
      <c r="B3" s="11"/>
      <c r="C3" s="11"/>
      <c r="D3" s="11"/>
      <c r="K3" s="11"/>
      <c r="L3" s="11"/>
      <c r="M3" s="11"/>
      <c r="N3" s="11"/>
      <c r="O3" s="17" t="s">
        <v>33</v>
      </c>
    </row>
    <row r="4" spans="1:15">
      <c r="A4" s="14"/>
      <c r="B4" s="14"/>
      <c r="C4" s="14"/>
      <c r="D4" s="14"/>
      <c r="K4" s="14"/>
      <c r="L4" s="14"/>
      <c r="M4" s="14"/>
      <c r="N4" s="14"/>
      <c r="O4" s="17" t="s">
        <v>34</v>
      </c>
    </row>
    <row r="5" spans="1:15">
      <c r="A5" s="14"/>
      <c r="B5" s="14"/>
      <c r="C5" s="14"/>
      <c r="D5" s="14"/>
      <c r="K5" s="14"/>
      <c r="L5" s="14"/>
      <c r="M5" s="14"/>
      <c r="N5" s="14"/>
      <c r="O5" s="17" t="s">
        <v>26</v>
      </c>
    </row>
    <row r="6" spans="1:15">
      <c r="A6" s="14"/>
      <c r="B6" s="14"/>
      <c r="C6" s="14"/>
      <c r="D6" s="14"/>
      <c r="K6" s="14"/>
      <c r="L6" s="14"/>
      <c r="M6" s="14"/>
      <c r="N6" s="14"/>
      <c r="O6" s="33" t="s">
        <v>31</v>
      </c>
    </row>
    <row r="7" spans="1:15">
      <c r="B7" s="11"/>
      <c r="C7" s="11"/>
      <c r="D7" s="11"/>
      <c r="K7" s="11"/>
      <c r="L7" s="11"/>
      <c r="M7" s="11"/>
      <c r="N7" s="11"/>
      <c r="O7" s="17"/>
    </row>
    <row r="8" spans="1:15">
      <c r="B8" s="11"/>
      <c r="C8" s="11"/>
      <c r="D8" s="11"/>
      <c r="K8" s="11"/>
      <c r="L8" s="11"/>
      <c r="M8" s="11"/>
      <c r="N8" s="11"/>
    </row>
    <row r="9" spans="1:15">
      <c r="B9" s="11"/>
      <c r="C9" s="11"/>
      <c r="D9" s="11"/>
      <c r="K9" s="11"/>
      <c r="L9" s="11"/>
      <c r="M9" s="11"/>
      <c r="N9" s="11"/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9" t="s">
        <v>16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21</v>
      </c>
    </row>
    <row r="12" spans="1:15" s="8" customForma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10" t="s">
        <v>17</v>
      </c>
    </row>
    <row r="13" spans="1:15" s="8" customFormat="1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6"/>
      <c r="M13" s="6"/>
      <c r="N13" s="6"/>
      <c r="O13" s="7"/>
    </row>
    <row r="14" spans="1:15" s="8" customFormat="1" ht="28.95" customHeight="1">
      <c r="A14" s="6"/>
      <c r="B14" s="6"/>
      <c r="C14" s="6"/>
      <c r="D14" s="6"/>
      <c r="E14" s="7"/>
      <c r="F14" s="7"/>
      <c r="G14" s="7"/>
      <c r="H14" s="7"/>
      <c r="I14" s="7"/>
      <c r="J14" s="7"/>
      <c r="K14" s="6"/>
      <c r="L14" s="37" t="s">
        <v>20</v>
      </c>
      <c r="M14" s="37"/>
      <c r="N14" s="6"/>
      <c r="O14" s="4" t="s">
        <v>18</v>
      </c>
    </row>
    <row r="15" spans="1:15" ht="18">
      <c r="O15" s="5"/>
    </row>
    <row r="16" spans="1:15" s="19" customFormat="1" ht="18">
      <c r="A16" s="18"/>
      <c r="B16" s="37" t="s">
        <v>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5"/>
    </row>
    <row r="17" spans="1:15" s="19" customFormat="1" ht="13.8">
      <c r="A17" s="18"/>
      <c r="B17" s="18"/>
      <c r="C17" s="18"/>
      <c r="D17" s="18"/>
      <c r="E17" s="4"/>
      <c r="F17" s="4"/>
      <c r="G17" s="4"/>
      <c r="H17" s="4"/>
      <c r="I17" s="4"/>
      <c r="J17" s="4"/>
      <c r="K17" s="18"/>
      <c r="L17" s="18"/>
      <c r="M17" s="18"/>
      <c r="N17" s="18"/>
      <c r="O17" s="4"/>
    </row>
    <row r="18" spans="1:15" s="19" customFormat="1" ht="13.8">
      <c r="A18" s="18"/>
      <c r="B18" s="18"/>
      <c r="C18" s="18"/>
      <c r="D18" s="18"/>
      <c r="E18" s="4"/>
      <c r="F18" s="4"/>
      <c r="G18" s="4"/>
      <c r="H18" s="4"/>
      <c r="I18" s="4"/>
      <c r="J18" s="4"/>
      <c r="K18" s="18"/>
      <c r="L18" s="18"/>
      <c r="M18" s="18"/>
      <c r="N18" s="18"/>
      <c r="O18" s="4"/>
    </row>
    <row r="19" spans="1:15" s="26" customFormat="1" ht="40.200000000000003" customHeight="1">
      <c r="A19" s="40" t="s">
        <v>14</v>
      </c>
      <c r="B19" s="41"/>
      <c r="C19" s="42">
        <f>SUMIF(O22:O23,"&gt;0")</f>
        <v>673000</v>
      </c>
      <c r="D19" s="41"/>
      <c r="E19" s="23" t="s">
        <v>35</v>
      </c>
      <c r="F19" s="23" t="s">
        <v>36</v>
      </c>
      <c r="G19" s="23" t="s">
        <v>38</v>
      </c>
      <c r="H19" s="23"/>
      <c r="I19" s="24"/>
      <c r="J19" s="24"/>
      <c r="K19" s="25"/>
      <c r="L19" s="25"/>
      <c r="M19" s="25"/>
      <c r="N19" s="25"/>
      <c r="O19" s="24"/>
    </row>
    <row r="20" spans="1:15" s="26" customFormat="1" ht="30" customHeight="1">
      <c r="A20" s="34" t="s">
        <v>0</v>
      </c>
      <c r="B20" s="34" t="s">
        <v>1</v>
      </c>
      <c r="C20" s="34" t="s">
        <v>2</v>
      </c>
      <c r="D20" s="34"/>
      <c r="E20" s="24" t="s">
        <v>5</v>
      </c>
      <c r="F20" s="24" t="s">
        <v>7</v>
      </c>
      <c r="G20" s="24" t="s">
        <v>8</v>
      </c>
      <c r="H20" s="24" t="s">
        <v>22</v>
      </c>
      <c r="I20" s="24" t="s">
        <v>23</v>
      </c>
      <c r="J20" s="43" t="s">
        <v>15</v>
      </c>
      <c r="K20" s="34" t="s">
        <v>11</v>
      </c>
      <c r="L20" s="34" t="s">
        <v>12</v>
      </c>
      <c r="M20" s="34" t="s">
        <v>13</v>
      </c>
      <c r="N20" s="34" t="s">
        <v>9</v>
      </c>
      <c r="O20" s="39" t="s">
        <v>10</v>
      </c>
    </row>
    <row r="21" spans="1:15" s="26" customFormat="1" ht="13.2">
      <c r="A21" s="35"/>
      <c r="B21" s="35"/>
      <c r="C21" s="27" t="s">
        <v>3</v>
      </c>
      <c r="D21" s="27" t="s">
        <v>4</v>
      </c>
      <c r="E21" s="28" t="s">
        <v>6</v>
      </c>
      <c r="F21" s="28" t="s">
        <v>6</v>
      </c>
      <c r="G21" s="24" t="s">
        <v>6</v>
      </c>
      <c r="H21" s="24" t="s">
        <v>6</v>
      </c>
      <c r="I21" s="24" t="s">
        <v>6</v>
      </c>
      <c r="J21" s="44"/>
      <c r="K21" s="34"/>
      <c r="L21" s="34"/>
      <c r="M21" s="34"/>
      <c r="N21" s="34"/>
      <c r="O21" s="39"/>
    </row>
    <row r="22" spans="1:15" s="26" customFormat="1" ht="49.5" customHeight="1">
      <c r="A22" s="16">
        <v>1</v>
      </c>
      <c r="B22" s="32" t="s">
        <v>28</v>
      </c>
      <c r="C22" s="16" t="s">
        <v>29</v>
      </c>
      <c r="D22" s="16">
        <v>250</v>
      </c>
      <c r="E22" s="16">
        <v>2076</v>
      </c>
      <c r="F22" s="29">
        <v>2500</v>
      </c>
      <c r="G22" s="29">
        <v>3500</v>
      </c>
      <c r="H22" s="24"/>
      <c r="I22" s="24"/>
      <c r="J22" s="24">
        <f t="shared" ref="J22" si="0">AVERAGE(E22:I22)</f>
        <v>2692</v>
      </c>
      <c r="K22" s="25">
        <f t="shared" ref="K22" si="1">COUNT(E22:I22)</f>
        <v>3</v>
      </c>
      <c r="L22" s="25">
        <f t="shared" ref="L22" si="2">STDEV(E22:I22)</f>
        <v>731.15798566383728</v>
      </c>
      <c r="M22" s="25">
        <f t="shared" ref="M22" si="3">L22/J22*100</f>
        <v>27.160400656160373</v>
      </c>
      <c r="N22" s="25" t="str">
        <f t="shared" ref="N22" si="4">IF(M22&lt;33,"ОДНОРОДНЫЕ","НЕОДНОРОДНЫЕ")</f>
        <v>ОДНОРОДНЫЕ</v>
      </c>
      <c r="O22" s="24">
        <f t="shared" ref="O22" si="5">D22*J22</f>
        <v>673000</v>
      </c>
    </row>
    <row r="23" spans="1:15" s="26" customFormat="1" ht="15" customHeight="1">
      <c r="A23" s="30">
        <v>2</v>
      </c>
      <c r="B23" s="15" t="s">
        <v>27</v>
      </c>
      <c r="C23" s="20"/>
      <c r="D23" s="21"/>
      <c r="E23" s="22">
        <f>D22*E22</f>
        <v>519000</v>
      </c>
      <c r="F23" s="31">
        <f>D22*F22</f>
        <v>625000</v>
      </c>
      <c r="G23" s="24">
        <f>D22*G22</f>
        <v>875000</v>
      </c>
      <c r="H23" s="24"/>
      <c r="I23" s="24"/>
      <c r="J23" s="24">
        <f t="shared" ref="J23" si="6">AVERAGE(E23:I23)</f>
        <v>673000</v>
      </c>
      <c r="K23" s="25">
        <f t="shared" ref="K23" si="7">COUNT(E23:I23)</f>
        <v>3</v>
      </c>
      <c r="L23" s="25">
        <f t="shared" ref="L23" si="8">STDEV(E23:I23)</f>
        <v>182789.49641595929</v>
      </c>
      <c r="M23" s="25">
        <f t="shared" ref="M23" si="9">L23/J23*100</f>
        <v>27.160400656160373</v>
      </c>
      <c r="N23" s="25" t="str">
        <f t="shared" ref="N23" si="10">IF(M23&lt;33,"ОДНОРОДНЫЕ","НЕОДНОРОДНЫЕ")</f>
        <v>ОДНОРОДНЫЕ</v>
      </c>
      <c r="O23" s="24">
        <f t="shared" ref="O23" si="11">D23*J23</f>
        <v>0</v>
      </c>
    </row>
    <row r="24" spans="1:15" s="19" customFormat="1" ht="13.8">
      <c r="A24" s="18"/>
      <c r="B24" s="18"/>
      <c r="C24" s="18"/>
      <c r="D24" s="18"/>
      <c r="E24" s="4"/>
      <c r="F24" s="4"/>
      <c r="G24" s="4"/>
      <c r="H24" s="4"/>
      <c r="I24" s="4"/>
      <c r="J24" s="4"/>
      <c r="K24" s="18"/>
      <c r="L24" s="18"/>
      <c r="M24" s="18"/>
      <c r="N24" s="18"/>
      <c r="O24" s="4"/>
    </row>
    <row r="25" spans="1:15" s="8" customFormat="1" ht="14.4" customHeight="1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8" customFormat="1" ht="30" customHeight="1">
      <c r="A26" s="38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8" customForma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12" customFormat="1" ht="30.6" customHeight="1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</sheetData>
  <mergeCells count="17">
    <mergeCell ref="L14:M14"/>
    <mergeCell ref="B16:N16"/>
    <mergeCell ref="A25:O25"/>
    <mergeCell ref="A26:O26"/>
    <mergeCell ref="A27:O27"/>
    <mergeCell ref="O20:O21"/>
    <mergeCell ref="A19:B19"/>
    <mergeCell ref="C19:D19"/>
    <mergeCell ref="J20:J21"/>
    <mergeCell ref="K20:K21"/>
    <mergeCell ref="L20:L21"/>
    <mergeCell ref="M20:M21"/>
    <mergeCell ref="N20:N21"/>
    <mergeCell ref="A20:A21"/>
    <mergeCell ref="B20:B21"/>
    <mergeCell ref="C20:D20"/>
    <mergeCell ref="A28:O28"/>
  </mergeCells>
  <conditionalFormatting sqref="N22:N23">
    <cfRule type="containsText" dxfId="5" priority="10" operator="containsText" text="НЕ">
      <formula>NOT(ISERROR(SEARCH("НЕ",N22)))</formula>
    </cfRule>
    <cfRule type="containsText" dxfId="4" priority="11" operator="containsText" text="ОДНОРОДНЫЕ">
      <formula>NOT(ISERROR(SEARCH("ОДНОРОДНЫЕ",N22)))</formula>
    </cfRule>
    <cfRule type="containsText" dxfId="3" priority="12" operator="containsText" text="НЕОДНОРОДНЫЕ">
      <formula>NOT(ISERROR(SEARCH("НЕОДНОРОДНЫЕ",N22)))</formula>
    </cfRule>
  </conditionalFormatting>
  <conditionalFormatting sqref="N22:N23">
    <cfRule type="containsText" dxfId="2" priority="7" operator="containsText" text="НЕОДНОРОДНЫЕ">
      <formula>NOT(ISERROR(SEARCH("НЕОДНОРОДНЫЕ",N22)))</formula>
    </cfRule>
    <cfRule type="containsText" dxfId="1" priority="8" operator="containsText" text="ОДНОРОДНЫЕ">
      <formula>NOT(ISERROR(SEARCH("ОДНОРОДНЫЕ",N22)))</formula>
    </cfRule>
    <cfRule type="containsText" dxfId="0" priority="9" operator="containsText" text="НЕОДНОРОДНЫЕ">
      <formula>NOT(ISERROR(SEARCH("НЕОДНОРОДНЫЕ",N22)))</formula>
    </cfRule>
  </conditionalFormatting>
  <pageMargins left="0.7" right="0.19685039370078741" top="0.35433070866141736" bottom="0.35433070866141736" header="0.11811023622047245" footer="0.11811023622047245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2021-07-28T08:01:21Z</dcterms:modified>
</cp:coreProperties>
</file>