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K22" i="1"/>
  <c r="L22" i="1"/>
  <c r="M22" i="1" s="1"/>
  <c r="N22" i="1" s="1"/>
  <c r="L21" i="1" l="1"/>
  <c r="K21" i="1"/>
  <c r="J21" i="1"/>
  <c r="O21" i="1" s="1"/>
  <c r="L20" i="1"/>
  <c r="K20" i="1"/>
  <c r="J20" i="1"/>
  <c r="L23" i="1"/>
  <c r="J23" i="1"/>
  <c r="O23" i="1" s="1"/>
  <c r="K23" i="1"/>
  <c r="M21" i="1" l="1"/>
  <c r="N21" i="1" s="1"/>
  <c r="M23" i="1"/>
  <c r="N23" i="1" s="1"/>
  <c r="M20" i="1"/>
  <c r="N20" i="1" s="1"/>
  <c r="O20" i="1"/>
  <c r="C17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<sst xmlns="http://schemas.openxmlformats.org/spreadsheetml/2006/main" count="42" uniqueCount="38">
  <si>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</si>
  <si>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</si>
  <si>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</si>
  <si>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</si>
  <si>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</si>
  <si>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</si>
  <si>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</si>
  <si>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</si>
  <si>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</si>
  <si>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</si>
  <si>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</si>
  <si>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</si>
  <si>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</si>
  <si>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</si>
  <si>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</si>
  <si>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</si>
  <si>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</si>
  <si>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</si>
  <si>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</si>
  <si>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</si>
  <si>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</si>
  <si>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</si>
  <si>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</si>
  <si>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</si>
  <si>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</si>
  <si>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ультразвуковая ванна </t>
  </si>
  <si>
    <t>шт.</t>
  </si>
  <si>
    <t>КП вх.5255 от 07.12.2021</t>
  </si>
  <si>
    <t>КП вх.5256 от 07.12.2021</t>
  </si>
  <si>
    <t>КП вх.5257 от 07.12.2021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</si>
  <si>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</si>
  <si>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90 000,00 (девяносто тысяч)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</si>
  <si>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</si>
  <si>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</si>
  <si>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</si>
  <si>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</si>
  <si>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361-21н</t>
  </si>
  <si>
    <t>на поставку медицинского оборудования (ванна ультразвуковая)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</si>
</sst>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S12" sqref="S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6" t="s">
        <v>32</v>
      </c>
    </row>
    <row r="2" spans="1:15" ht="14.45" customHeight="1" x14ac:dyDescent="0.25">
      <c r="A2" s="11"/>
      <c r="B2" s="11"/>
      <c r="C2" s="11"/>
      <c r="D2" s="11"/>
      <c r="K2" s="11"/>
      <c r="L2" s="11"/>
      <c r="M2" s="11"/>
      <c r="N2" s="11"/>
      <c r="O2" s="36" t="s">
        <v>33</v>
      </c>
    </row>
    <row r="3" spans="1:15" ht="14.45" customHeight="1" x14ac:dyDescent="0.25">
      <c r="A3" s="11"/>
      <c r="B3" s="11"/>
      <c r="C3" s="11"/>
      <c r="D3" s="11"/>
      <c r="K3" s="11"/>
      <c r="L3" s="11"/>
      <c r="M3" s="11"/>
      <c r="N3" s="11"/>
      <c r="O3" s="36" t="s">
        <v>37</v>
      </c>
    </row>
    <row r="4" spans="1:15" ht="14.45" customHeight="1" x14ac:dyDescent="0.25">
      <c r="A4" s="11"/>
      <c r="B4" s="11"/>
      <c r="C4" s="11"/>
      <c r="D4" s="11"/>
      <c r="K4" s="11"/>
      <c r="L4" s="11"/>
      <c r="M4" s="11"/>
      <c r="N4" s="11"/>
      <c r="O4" s="36" t="s">
        <v>34</v>
      </c>
    </row>
    <row r="5" spans="1:15" x14ac:dyDescent="0.25">
      <c r="A5" s="24"/>
      <c r="B5" s="24"/>
      <c r="C5" s="24"/>
      <c r="D5" s="24"/>
      <c r="K5" s="24"/>
      <c r="L5" s="24"/>
      <c r="M5" s="24"/>
      <c r="N5" s="24"/>
      <c r="O5" s="36" t="s">
        <v>35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36" t="s">
        <v>36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6" t="s">
        <v>20</v>
      </c>
      <c r="M12" s="26"/>
      <c r="N12" s="6"/>
      <c r="O12" s="4" t="s">
        <v>18</v>
      </c>
    </row>
    <row r="13" spans="1:15" ht="18" x14ac:dyDescent="0.3">
      <c r="O13" s="5"/>
    </row>
    <row r="14" spans="1:15" ht="18.75" x14ac:dyDescent="0.25"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</row>
    <row r="15" spans="1:15" hidden="1" x14ac:dyDescent="0.25"/>
    <row r="17" spans="1:15" s="15" customFormat="1" ht="45.6" customHeight="1" x14ac:dyDescent="0.25">
      <c r="A17" s="29" t="s">
        <v>14</v>
      </c>
      <c r="B17" s="30"/>
      <c r="C17" s="31">
        <f>SUMIF(O20:O23,"&gt;0")</f>
        <v>94000</v>
      </c>
      <c r="D17" s="30"/>
      <c r="E17" s="12" t="s">
        <v>27</v>
      </c>
      <c r="F17" s="12" t="s">
        <v>28</v>
      </c>
      <c r="G17" s="12" t="s">
        <v>29</v>
      </c>
      <c r="H17" s="12"/>
      <c r="I17" s="13"/>
      <c r="J17" s="13"/>
      <c r="K17" s="14"/>
      <c r="L17" s="14"/>
      <c r="M17" s="14"/>
      <c r="N17" s="14"/>
      <c r="O17" s="13"/>
    </row>
    <row r="18" spans="1:15" s="15" customFormat="1" ht="30" customHeight="1" x14ac:dyDescent="0.25">
      <c r="A18" s="25" t="s">
        <v>0</v>
      </c>
      <c r="B18" s="25" t="s">
        <v>1</v>
      </c>
      <c r="C18" s="25" t="s">
        <v>2</v>
      </c>
      <c r="D18" s="25"/>
      <c r="E18" s="13" t="s">
        <v>5</v>
      </c>
      <c r="F18" s="13" t="s">
        <v>7</v>
      </c>
      <c r="G18" s="13" t="s">
        <v>8</v>
      </c>
      <c r="H18" s="13" t="s">
        <v>22</v>
      </c>
      <c r="I18" s="13" t="s">
        <v>23</v>
      </c>
      <c r="J18" s="32" t="s">
        <v>15</v>
      </c>
      <c r="K18" s="25" t="s">
        <v>11</v>
      </c>
      <c r="L18" s="25" t="s">
        <v>12</v>
      </c>
      <c r="M18" s="25" t="s">
        <v>13</v>
      </c>
      <c r="N18" s="25" t="s">
        <v>9</v>
      </c>
      <c r="O18" s="28" t="s">
        <v>10</v>
      </c>
    </row>
    <row r="19" spans="1:15" s="15" customFormat="1" ht="12.75" x14ac:dyDescent="0.25">
      <c r="A19" s="25"/>
      <c r="B19" s="25"/>
      <c r="C19" s="14" t="s">
        <v>3</v>
      </c>
      <c r="D19" s="14" t="s">
        <v>4</v>
      </c>
      <c r="E19" s="13" t="s">
        <v>6</v>
      </c>
      <c r="F19" s="13" t="s">
        <v>6</v>
      </c>
      <c r="G19" s="13" t="s">
        <v>6</v>
      </c>
      <c r="H19" s="13" t="s">
        <v>6</v>
      </c>
      <c r="I19" s="13" t="s">
        <v>6</v>
      </c>
      <c r="J19" s="33"/>
      <c r="K19" s="25"/>
      <c r="L19" s="25"/>
      <c r="M19" s="25"/>
      <c r="N19" s="25"/>
      <c r="O19" s="28"/>
    </row>
    <row r="20" spans="1:15" s="21" customFormat="1" ht="20.45" customHeight="1" x14ac:dyDescent="0.25">
      <c r="A20" s="18">
        <v>1</v>
      </c>
      <c r="B20" s="17" t="s">
        <v>25</v>
      </c>
      <c r="C20" s="16" t="s">
        <v>26</v>
      </c>
      <c r="D20" s="16">
        <v>1</v>
      </c>
      <c r="E20" s="20">
        <v>90000</v>
      </c>
      <c r="F20" s="20">
        <v>95000</v>
      </c>
      <c r="G20" s="20">
        <v>97000</v>
      </c>
      <c r="H20" s="20"/>
      <c r="I20" s="20"/>
      <c r="J20" s="20">
        <f t="shared" ref="J20" si="0">AVERAGE(E20:I20)</f>
        <v>94000</v>
      </c>
      <c r="K20" s="18">
        <f t="shared" ref="K20" si="1">COUNT(E20:I20)</f>
        <v>3</v>
      </c>
      <c r="L20" s="18">
        <f t="shared" ref="L20" si="2">STDEV(E20:I20)</f>
        <v>3605.5512754639894</v>
      </c>
      <c r="M20" s="18">
        <f t="shared" ref="M20" si="3">L20/J20*100</f>
        <v>3.8356928462382864</v>
      </c>
      <c r="N20" s="18" t="str">
        <f t="shared" ref="N20" si="4">IF(M20&lt;33,"ОДНОРОДНЫЕ","НЕОДНОРОДНЫЕ")</f>
        <v>ОДНОРОДНЫЕ</v>
      </c>
      <c r="O20" s="20">
        <f t="shared" ref="O20" si="5">D20*J20</f>
        <v>94000</v>
      </c>
    </row>
    <row r="21" spans="1:15" s="21" customFormat="1" ht="22.9" hidden="1" customHeight="1" x14ac:dyDescent="0.3">
      <c r="A21" s="18"/>
      <c r="B21" s="17"/>
      <c r="C21" s="16"/>
      <c r="D21" s="16"/>
      <c r="E21" s="20"/>
      <c r="F21" s="20"/>
      <c r="G21" s="20"/>
      <c r="H21" s="20"/>
      <c r="I21" s="20"/>
      <c r="J21" s="20" t="e">
        <f t="shared" ref="J21:J22" si="6">AVERAGE(E21:I21)</f>
        <v>#DIV/0!</v>
      </c>
      <c r="K21" s="18">
        <f t="shared" ref="K21:K22" si="7">COUNT(E21:I21)</f>
        <v>0</v>
      </c>
      <c r="L21" s="18" t="e">
        <f t="shared" ref="L21:L22" si="8">STDEV(E21:I21)</f>
        <v>#DIV/0!</v>
      </c>
      <c r="M21" s="18" t="e">
        <f t="shared" ref="M21:M22" si="9">L21/J21*100</f>
        <v>#DIV/0!</v>
      </c>
      <c r="N21" s="18" t="e">
        <f t="shared" ref="N21:N22" si="10">IF(M21&lt;33,"ОДНОРОДНЫЕ","НЕОДНОРОДНЫЕ")</f>
        <v>#DIV/0!</v>
      </c>
      <c r="O21" s="20" t="e">
        <f t="shared" ref="O21:O22" si="11">D21*J21</f>
        <v>#DIV/0!</v>
      </c>
    </row>
    <row r="22" spans="1:15" s="21" customFormat="1" ht="22.9" hidden="1" customHeight="1" x14ac:dyDescent="0.3">
      <c r="A22" s="18"/>
      <c r="B22" s="17"/>
      <c r="C22" s="16"/>
      <c r="D22" s="16"/>
      <c r="E22" s="20"/>
      <c r="F22" s="20"/>
      <c r="G22" s="20"/>
      <c r="H22" s="20"/>
      <c r="I22" s="20"/>
      <c r="J22" s="20" t="e">
        <f t="shared" si="6"/>
        <v>#DIV/0!</v>
      </c>
      <c r="K22" s="18">
        <f t="shared" si="7"/>
        <v>0</v>
      </c>
      <c r="L22" s="18" t="e">
        <f t="shared" si="8"/>
        <v>#DIV/0!</v>
      </c>
      <c r="M22" s="18" t="e">
        <f t="shared" si="9"/>
        <v>#DIV/0!</v>
      </c>
      <c r="N22" s="18" t="e">
        <f t="shared" si="10"/>
        <v>#DIV/0!</v>
      </c>
      <c r="O22" s="20" t="e">
        <f t="shared" si="11"/>
        <v>#DIV/0!</v>
      </c>
    </row>
    <row r="23" spans="1:15" s="21" customFormat="1" ht="22.9" hidden="1" customHeight="1" x14ac:dyDescent="0.3">
      <c r="A23" s="18"/>
      <c r="B23" s="19"/>
      <c r="C23" s="18"/>
      <c r="D23" s="22"/>
      <c r="E23" s="20"/>
      <c r="F23" s="20"/>
      <c r="G23" s="20"/>
      <c r="H23" s="20"/>
      <c r="I23" s="20"/>
      <c r="J23" s="20" t="e">
        <f>AVERAGE(E23:I23)</f>
        <v>#DIV/0!</v>
      </c>
      <c r="K23" s="18">
        <f>COUNT(E23:I23)</f>
        <v>0</v>
      </c>
      <c r="L23" s="18" t="e">
        <f>STDEV(E23:I23)</f>
        <v>#DIV/0!</v>
      </c>
      <c r="M23" s="18" t="e">
        <f>L23/J23*100</f>
        <v>#DIV/0!</v>
      </c>
      <c r="N23" s="18" t="e">
        <f>IF(M23&lt;33,"ОДНОРОДНЫЕ","НЕОДНОРОДНЫЕ")</f>
        <v>#DIV/0!</v>
      </c>
      <c r="O23" s="20" t="e">
        <f>D23*J23</f>
        <v>#DIV/0!</v>
      </c>
    </row>
    <row r="24" spans="1:15" s="8" customFormat="1" ht="14.45" x14ac:dyDescent="0.3">
      <c r="A24" s="6"/>
      <c r="B24" s="6"/>
      <c r="C24" s="6"/>
      <c r="D24" s="6"/>
      <c r="E24" s="7"/>
      <c r="F24" s="7"/>
      <c r="G24" s="7"/>
      <c r="H24" s="7"/>
      <c r="I24" s="7"/>
      <c r="J24" s="7"/>
      <c r="K24" s="6"/>
      <c r="L24" s="6"/>
      <c r="M24" s="6"/>
      <c r="N24" s="6"/>
      <c r="O24" s="7"/>
    </row>
    <row r="25" spans="1:15" s="23" customFormat="1" ht="33" customHeight="1" x14ac:dyDescent="0.25">
      <c r="A25" s="34" t="s">
        <v>30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s="23" customFormat="1" ht="33" customHeight="1" x14ac:dyDescent="0.25">
      <c r="A26" s="34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s="23" customFormat="1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s="23" customFormat="1" ht="33" customHeight="1" x14ac:dyDescent="0.25">
      <c r="A28" s="35" t="s">
        <v>31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</sheetData>
  <mergeCells count="17">
    <mergeCell ref="L12:M12"/>
    <mergeCell ref="B14:N14"/>
    <mergeCell ref="A25:O25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8:O28"/>
  </mergeCells>
  <conditionalFormatting sqref="N20:N23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3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2021-12-22T06:41:46Z</dcterms:modified>
</cp:coreProperties>
</file>