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1" i="1" l="1"/>
  <c r="K31" i="1"/>
  <c r="J31" i="1"/>
  <c r="O31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42" i="1"/>
  <c r="K42" i="1"/>
  <c r="J42" i="1"/>
  <c r="O42" i="1" s="1"/>
  <c r="L41" i="1"/>
  <c r="K41" i="1"/>
  <c r="J41" i="1"/>
  <c r="O41" i="1" s="1"/>
  <c r="L34" i="1"/>
  <c r="K34" i="1"/>
  <c r="J34" i="1"/>
  <c r="O34" i="1" s="1"/>
  <c r="L33" i="1"/>
  <c r="K33" i="1"/>
  <c r="J33" i="1"/>
  <c r="O33" i="1" s="1"/>
  <c r="L32" i="1"/>
  <c r="K32" i="1"/>
  <c r="J32" i="1"/>
  <c r="O32" i="1" s="1"/>
  <c r="L30" i="1"/>
  <c r="K30" i="1"/>
  <c r="J30" i="1"/>
  <c r="O30" i="1" s="1"/>
  <c r="L40" i="1"/>
  <c r="K40" i="1"/>
  <c r="J40" i="1"/>
  <c r="O40" i="1" s="1"/>
  <c r="L29" i="1"/>
  <c r="K29" i="1"/>
  <c r="J29" i="1"/>
  <c r="O29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39" i="1"/>
  <c r="K39" i="1"/>
  <c r="J39" i="1"/>
  <c r="O39" i="1" s="1"/>
  <c r="L24" i="1"/>
  <c r="K24" i="1"/>
  <c r="J24" i="1"/>
  <c r="O24" i="1" s="1"/>
  <c r="L23" i="1"/>
  <c r="K23" i="1"/>
  <c r="L22" i="1"/>
  <c r="K22" i="1"/>
  <c r="L20" i="1"/>
  <c r="K20" i="1"/>
  <c r="J23" i="1"/>
  <c r="J22" i="1"/>
  <c r="O22" i="1" s="1"/>
  <c r="J20" i="1"/>
  <c r="M37" i="1" l="1"/>
  <c r="N37" i="1" s="1"/>
  <c r="M36" i="1"/>
  <c r="N36" i="1" s="1"/>
  <c r="M27" i="1"/>
  <c r="N27" i="1" s="1"/>
  <c r="M40" i="1"/>
  <c r="N40" i="1" s="1"/>
  <c r="M31" i="1"/>
  <c r="N31" i="1" s="1"/>
  <c r="M38" i="1"/>
  <c r="N38" i="1" s="1"/>
  <c r="M42" i="1"/>
  <c r="N42" i="1" s="1"/>
  <c r="M34" i="1"/>
  <c r="N34" i="1" s="1"/>
  <c r="M35" i="1"/>
  <c r="N35" i="1" s="1"/>
  <c r="M39" i="1"/>
  <c r="N39" i="1" s="1"/>
  <c r="M28" i="1"/>
  <c r="N28" i="1" s="1"/>
  <c r="M41" i="1"/>
  <c r="N41" i="1" s="1"/>
  <c r="M32" i="1"/>
  <c r="N32" i="1" s="1"/>
  <c r="M30" i="1"/>
  <c r="N30" i="1" s="1"/>
  <c r="M29" i="1"/>
  <c r="N29" i="1" s="1"/>
  <c r="M23" i="1"/>
  <c r="N23" i="1" s="1"/>
  <c r="M24" i="1"/>
  <c r="N24" i="1" s="1"/>
  <c r="M33" i="1"/>
  <c r="N33" i="1" s="1"/>
  <c r="M25" i="1"/>
  <c r="N25" i="1" s="1"/>
  <c r="M26" i="1"/>
  <c r="N26" i="1" s="1"/>
  <c r="K21" i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<sst xmlns="http://schemas.openxmlformats.org/spreadsheetml/2006/main" count="59" uniqueCount="47">
  <si>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</si>
  <si>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</si>
  <si>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</si>
  <si>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</si>
  <si>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</si>
  <si>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</si>
  <si>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</si>
  <si>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</si>
  <si>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</si>
  <si>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</si>
  <si>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</si>
  <si>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</si>
  <si>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</si>
  <si>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</si>
  <si>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</si>
  <si>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</si>
  <si>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</si>
  <si>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</si>
  <si>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</si>
  <si>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</si>
  <si>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</si>
  <si>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</si>
  <si>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</si>
  <si>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</si>
  <si>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</si>
  <si>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Набор реагентов для количественного иммуноферментного определения СА 15-3 в сыворотке крови.</t>
  </si>
  <si>
    <t>Набор реагентов для количественного иммуноферментного определения ракового антигена СА 19-9 в сыворотке крови.</t>
  </si>
  <si>
    <t>Набор реагентов для определения раково-эмбрионального антигена (РЭА)</t>
  </si>
  <si>
    <t>Набор реагентов для количественного иммуноферментного определения 17-ОН Прогестерон</t>
  </si>
  <si>
    <t>Набор реагентов  для количественного определения содержания общего иммуно-глобулина Е</t>
  </si>
  <si>
    <t>Набор реагентов для количественного иммуноферментного определения общего простатспецифического антигена (ПСА) в сыворотке крови.</t>
  </si>
  <si>
    <t>Набор реагентов для количественного иммуноферментного определения свободного простатспецифического антигена (ПСА) в сыворотке крови.</t>
  </si>
  <si>
    <t>Набор реагентов для количественного иммуноферментного определения ракового антигена СА 125 в сыворотке крови.</t>
  </si>
  <si>
    <t>набор</t>
  </si>
  <si>
    <t xml:space="preserve">Набор реагентов для количественного иммуноферментного определения антигена НЕ4 в сыворотке крови. </t>
  </si>
  <si>
    <t>ИТОГО:</t>
  </si>
  <si>
    <t>КП вх.5282 от 08.12.2021</t>
  </si>
  <si>
    <t>КП вх.5281 от 08.12.2021</t>
  </si>
  <si>
    <t>КП вх.5280 от 08.12.2021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</si>
  <si>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</si>
  <si>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1 300 618,00 (один миллион триста тысяч шестьсот восемнадцать)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</si>
  <si>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</si>
  <si>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</si>
  <si>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</si>
  <si>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</si>
  <si>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350-21н</t>
  </si>
  <si>
    <t>на поставку реагентов для КЛД (онкомаркеры, гомоны)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</si>
</sst>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6.28515625" style="33" customWidth="1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61" t="s">
        <v>41</v>
      </c>
    </row>
    <row r="2" spans="1:15" ht="14.45" customHeight="1" x14ac:dyDescent="0.25">
      <c r="B2" s="16"/>
      <c r="C2" s="16"/>
      <c r="D2" s="16"/>
      <c r="K2" s="16"/>
      <c r="L2" s="16"/>
      <c r="M2" s="16"/>
      <c r="N2" s="16"/>
      <c r="O2" s="61" t="s">
        <v>42</v>
      </c>
    </row>
    <row r="3" spans="1:15" ht="14.45" customHeight="1" x14ac:dyDescent="0.25">
      <c r="B3" s="16"/>
      <c r="C3" s="16"/>
      <c r="D3" s="16"/>
      <c r="K3" s="16"/>
      <c r="L3" s="16"/>
      <c r="M3" s="16"/>
      <c r="N3" s="16"/>
      <c r="O3" s="61" t="s">
        <v>46</v>
      </c>
    </row>
    <row r="4" spans="1:15" x14ac:dyDescent="0.25">
      <c r="A4" s="36"/>
      <c r="B4" s="36"/>
      <c r="C4" s="36"/>
      <c r="D4" s="36"/>
      <c r="K4" s="36"/>
      <c r="L4" s="36"/>
      <c r="M4" s="36"/>
      <c r="N4" s="36"/>
      <c r="O4" s="61" t="s">
        <v>43</v>
      </c>
    </row>
    <row r="5" spans="1:15" ht="14.45" customHeight="1" x14ac:dyDescent="0.25">
      <c r="B5" s="16"/>
      <c r="C5" s="16"/>
      <c r="D5" s="16"/>
      <c r="K5" s="16"/>
      <c r="L5" s="16"/>
      <c r="M5" s="16"/>
      <c r="N5" s="16"/>
      <c r="O5" s="61" t="s">
        <v>44</v>
      </c>
    </row>
    <row r="6" spans="1:15" ht="14.45" customHeight="1" x14ac:dyDescent="0.25">
      <c r="B6" s="16"/>
      <c r="C6" s="16"/>
      <c r="D6" s="16"/>
      <c r="K6" s="16"/>
      <c r="L6" s="16"/>
      <c r="M6" s="16"/>
      <c r="N6" s="16"/>
      <c r="O6" s="61" t="s">
        <v>45</v>
      </c>
    </row>
    <row r="7" spans="1:15" x14ac:dyDescent="0.25">
      <c r="B7" s="16"/>
      <c r="C7" s="16"/>
      <c r="D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9" t="s">
        <v>20</v>
      </c>
      <c r="M12" s="49"/>
      <c r="N12" s="8"/>
      <c r="O12" s="4" t="s">
        <v>18</v>
      </c>
    </row>
    <row r="13" spans="1:15" ht="18" x14ac:dyDescent="0.3">
      <c r="O13" s="5"/>
    </row>
    <row r="14" spans="1:15" ht="18.75" x14ac:dyDescent="0.25">
      <c r="B14" s="50" t="s">
        <v>19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"/>
    </row>
    <row r="15" spans="1:15" hidden="1" x14ac:dyDescent="0.25"/>
    <row r="17" spans="1:15" s="8" customFormat="1" ht="40.9" customHeight="1" x14ac:dyDescent="0.25">
      <c r="A17" s="52" t="s">
        <v>14</v>
      </c>
      <c r="B17" s="53"/>
      <c r="C17" s="54">
        <f>SUMIF(O20:O42,"&gt;0")</f>
        <v>1332767.3066666666</v>
      </c>
      <c r="D17" s="53"/>
      <c r="E17" s="22" t="s">
        <v>36</v>
      </c>
      <c r="F17" s="22" t="s">
        <v>37</v>
      </c>
      <c r="G17" s="22" t="s">
        <v>38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57" t="s">
        <v>0</v>
      </c>
      <c r="B18" s="57" t="s">
        <v>1</v>
      </c>
      <c r="C18" s="57" t="s">
        <v>2</v>
      </c>
      <c r="D18" s="57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55" t="s">
        <v>15</v>
      </c>
      <c r="K18" s="57" t="s">
        <v>11</v>
      </c>
      <c r="L18" s="57" t="s">
        <v>12</v>
      </c>
      <c r="M18" s="57" t="s">
        <v>13</v>
      </c>
      <c r="N18" s="57" t="s">
        <v>9</v>
      </c>
      <c r="O18" s="51" t="s">
        <v>10</v>
      </c>
    </row>
    <row r="19" spans="1:15" s="8" customFormat="1" ht="30" x14ac:dyDescent="0.25">
      <c r="A19" s="58"/>
      <c r="B19" s="5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56"/>
      <c r="K19" s="57"/>
      <c r="L19" s="57"/>
      <c r="M19" s="57"/>
      <c r="N19" s="57"/>
      <c r="O19" s="51"/>
    </row>
    <row r="20" spans="1:15" s="45" customFormat="1" ht="66" customHeight="1" x14ac:dyDescent="0.25">
      <c r="A20" s="39">
        <v>1</v>
      </c>
      <c r="B20" s="40" t="s">
        <v>25</v>
      </c>
      <c r="C20" s="37" t="s">
        <v>33</v>
      </c>
      <c r="D20" s="41">
        <v>4</v>
      </c>
      <c r="E20" s="42">
        <v>6092.24</v>
      </c>
      <c r="F20" s="43">
        <v>5720</v>
      </c>
      <c r="G20" s="43">
        <v>5750</v>
      </c>
      <c r="H20" s="22"/>
      <c r="I20" s="22"/>
      <c r="J20" s="22">
        <f t="shared" ref="J20:J23" si="0">AVERAGE(E20:I20)</f>
        <v>5854.079999999999</v>
      </c>
      <c r="K20" s="44">
        <f t="shared" ref="K20:K23" si="1">COUNT(E20:I20)</f>
        <v>3</v>
      </c>
      <c r="L20" s="44">
        <f t="shared" ref="L20:L23" si="2">STDEV(E20:I20)</f>
        <v>206.79733847416884</v>
      </c>
      <c r="M20" s="44">
        <f t="shared" ref="M20:M23" si="3">L20/J20*100</f>
        <v>3.5325335231867157</v>
      </c>
      <c r="N20" s="44" t="str">
        <f t="shared" ref="N20:N23" si="4">IF(M20&lt;33,"ОДНОРОДНЫЕ","НЕОДНОРОДНЫЕ")</f>
        <v>ОДНОРОДНЫЕ</v>
      </c>
      <c r="O20" s="22">
        <f t="shared" ref="O20:O23" si="5">D20*J20</f>
        <v>23416.319999999996</v>
      </c>
    </row>
    <row r="21" spans="1:15" s="45" customFormat="1" ht="63.75" x14ac:dyDescent="0.25">
      <c r="A21" s="39">
        <v>2</v>
      </c>
      <c r="B21" s="24" t="s">
        <v>26</v>
      </c>
      <c r="C21" s="37" t="s">
        <v>33</v>
      </c>
      <c r="D21" s="41">
        <v>4</v>
      </c>
      <c r="E21" s="42">
        <v>7509.04</v>
      </c>
      <c r="F21" s="43">
        <v>7051</v>
      </c>
      <c r="G21" s="43">
        <v>7100</v>
      </c>
      <c r="H21" s="22"/>
      <c r="I21" s="22"/>
      <c r="J21" s="22">
        <f t="shared" si="0"/>
        <v>7220.0133333333333</v>
      </c>
      <c r="K21" s="44">
        <f t="shared" si="1"/>
        <v>3</v>
      </c>
      <c r="L21" s="44">
        <f t="shared" si="2"/>
        <v>251.50061736173399</v>
      </c>
      <c r="M21" s="44">
        <f t="shared" si="3"/>
        <v>3.48338161926387</v>
      </c>
      <c r="N21" s="44" t="str">
        <f t="shared" si="4"/>
        <v>ОДНОРОДНЫЕ</v>
      </c>
      <c r="O21" s="22">
        <f t="shared" si="5"/>
        <v>28880.053333333333</v>
      </c>
    </row>
    <row r="22" spans="1:15" s="45" customFormat="1" ht="51" x14ac:dyDescent="0.25">
      <c r="A22" s="39">
        <v>3</v>
      </c>
      <c r="B22" s="24" t="s">
        <v>27</v>
      </c>
      <c r="C22" s="37" t="s">
        <v>33</v>
      </c>
      <c r="D22" s="41">
        <v>4</v>
      </c>
      <c r="E22" s="42">
        <v>5667.2</v>
      </c>
      <c r="F22" s="43">
        <v>5321.8</v>
      </c>
      <c r="G22" s="43">
        <v>5350</v>
      </c>
      <c r="H22" s="22"/>
      <c r="I22" s="22"/>
      <c r="J22" s="22">
        <f t="shared" si="0"/>
        <v>5446.333333333333</v>
      </c>
      <c r="K22" s="44">
        <f t="shared" si="1"/>
        <v>3</v>
      </c>
      <c r="L22" s="44">
        <f t="shared" si="2"/>
        <v>191.79513375821941</v>
      </c>
      <c r="M22" s="44">
        <f t="shared" si="3"/>
        <v>3.5215460020482174</v>
      </c>
      <c r="N22" s="44" t="str">
        <f t="shared" si="4"/>
        <v>ОДНОРОДНЫЕ</v>
      </c>
      <c r="O22" s="22">
        <f t="shared" si="5"/>
        <v>21785.333333333332</v>
      </c>
    </row>
    <row r="23" spans="1:15" s="45" customFormat="1" ht="57.6" customHeight="1" x14ac:dyDescent="0.25">
      <c r="A23" s="39">
        <v>4</v>
      </c>
      <c r="B23" s="24" t="s">
        <v>28</v>
      </c>
      <c r="C23" s="37" t="s">
        <v>33</v>
      </c>
      <c r="D23" s="41">
        <v>4</v>
      </c>
      <c r="E23" s="42">
        <v>7463.5</v>
      </c>
      <c r="F23" s="43">
        <v>7009.2</v>
      </c>
      <c r="G23" s="43">
        <v>7050</v>
      </c>
      <c r="H23" s="22"/>
      <c r="I23" s="22"/>
      <c r="J23" s="22">
        <f t="shared" si="0"/>
        <v>7174.2333333333336</v>
      </c>
      <c r="K23" s="44">
        <f t="shared" si="1"/>
        <v>3</v>
      </c>
      <c r="L23" s="44">
        <f t="shared" si="2"/>
        <v>251.34152727580329</v>
      </c>
      <c r="M23" s="44">
        <f t="shared" si="3"/>
        <v>3.5033921479526726</v>
      </c>
      <c r="N23" s="44" t="str">
        <f t="shared" si="4"/>
        <v>ОДНОРОДНЫЕ</v>
      </c>
      <c r="O23" s="22">
        <f t="shared" si="5"/>
        <v>28696.933333333334</v>
      </c>
    </row>
    <row r="24" spans="1:15" s="45" customFormat="1" ht="59.45" customHeight="1" x14ac:dyDescent="0.25">
      <c r="A24" s="39">
        <v>5</v>
      </c>
      <c r="B24" s="24" t="s">
        <v>29</v>
      </c>
      <c r="C24" s="37" t="s">
        <v>33</v>
      </c>
      <c r="D24" s="41">
        <v>16</v>
      </c>
      <c r="E24" s="42">
        <v>3795</v>
      </c>
      <c r="F24" s="43">
        <v>3564</v>
      </c>
      <c r="G24" s="43">
        <v>3600</v>
      </c>
      <c r="H24" s="22"/>
      <c r="I24" s="22"/>
      <c r="J24" s="22">
        <f t="shared" ref="J24:J29" si="6">AVERAGE(E24:I24)</f>
        <v>3653</v>
      </c>
      <c r="K24" s="44">
        <f t="shared" ref="K24:K29" si="7">COUNT(E24:I24)</f>
        <v>3</v>
      </c>
      <c r="L24" s="44">
        <f t="shared" ref="L24:L29" si="8">STDEV(E24:I24)</f>
        <v>124.28596059088895</v>
      </c>
      <c r="M24" s="44">
        <f t="shared" ref="M24:M29" si="9">L24/J24*100</f>
        <v>3.4022984010645754</v>
      </c>
      <c r="N24" s="44" t="str">
        <f t="shared" ref="N24:N29" si="10">IF(M24&lt;33,"ОДНОРОДНЫЕ","НЕОДНОРОДНЫЕ")</f>
        <v>ОДНОРОДНЫЕ</v>
      </c>
      <c r="O24" s="22">
        <f t="shared" ref="O24:O29" si="11">D24*J24</f>
        <v>58448</v>
      </c>
    </row>
    <row r="25" spans="1:15" s="45" customFormat="1" ht="83.45" customHeight="1" x14ac:dyDescent="0.25">
      <c r="A25" s="39">
        <v>6</v>
      </c>
      <c r="B25" s="24" t="s">
        <v>30</v>
      </c>
      <c r="C25" s="37" t="s">
        <v>33</v>
      </c>
      <c r="D25" s="41">
        <v>60</v>
      </c>
      <c r="E25" s="42">
        <v>3612.84</v>
      </c>
      <c r="F25" s="43">
        <v>3393.5</v>
      </c>
      <c r="G25" s="43">
        <v>3400</v>
      </c>
      <c r="H25" s="22"/>
      <c r="I25" s="22"/>
      <c r="J25" s="22">
        <f t="shared" si="6"/>
        <v>3468.78</v>
      </c>
      <c r="K25" s="44">
        <f t="shared" si="7"/>
        <v>3</v>
      </c>
      <c r="L25" s="44">
        <f t="shared" si="8"/>
        <v>124.80194389511736</v>
      </c>
      <c r="M25" s="44">
        <f t="shared" si="9"/>
        <v>3.5978627614065277</v>
      </c>
      <c r="N25" s="44" t="str">
        <f t="shared" si="10"/>
        <v>ОДНОРОДНЫЕ</v>
      </c>
      <c r="O25" s="22">
        <f t="shared" si="11"/>
        <v>208126.80000000002</v>
      </c>
    </row>
    <row r="26" spans="1:15" s="45" customFormat="1" ht="102" customHeight="1" x14ac:dyDescent="0.25">
      <c r="A26" s="39">
        <v>7</v>
      </c>
      <c r="B26" s="24" t="s">
        <v>31</v>
      </c>
      <c r="C26" s="37" t="s">
        <v>33</v>
      </c>
      <c r="D26" s="41">
        <v>60</v>
      </c>
      <c r="E26" s="42">
        <v>4675.4399999999996</v>
      </c>
      <c r="F26" s="43">
        <v>4389</v>
      </c>
      <c r="G26" s="43">
        <v>4400</v>
      </c>
      <c r="H26" s="22"/>
      <c r="I26" s="22"/>
      <c r="J26" s="22">
        <f t="shared" si="6"/>
        <v>4488.1466666666665</v>
      </c>
      <c r="K26" s="44">
        <f t="shared" si="7"/>
        <v>3</v>
      </c>
      <c r="L26" s="44">
        <f t="shared" si="8"/>
        <v>162.29400646152419</v>
      </c>
      <c r="M26" s="44">
        <f t="shared" si="9"/>
        <v>3.6160584427170575</v>
      </c>
      <c r="N26" s="44" t="str">
        <f t="shared" si="10"/>
        <v>ОДНОРОДНЫЕ</v>
      </c>
      <c r="O26" s="22">
        <f t="shared" si="11"/>
        <v>269288.8</v>
      </c>
    </row>
    <row r="27" spans="1:15" s="45" customFormat="1" ht="70.150000000000006" customHeight="1" x14ac:dyDescent="0.25">
      <c r="A27" s="39">
        <v>8</v>
      </c>
      <c r="B27" s="24" t="s">
        <v>32</v>
      </c>
      <c r="C27" s="37" t="s">
        <v>33</v>
      </c>
      <c r="D27" s="41">
        <v>120</v>
      </c>
      <c r="E27" s="42">
        <v>5242.16</v>
      </c>
      <c r="F27" s="43">
        <v>4922.5</v>
      </c>
      <c r="G27" s="43">
        <v>5000</v>
      </c>
      <c r="H27" s="22"/>
      <c r="I27" s="22"/>
      <c r="J27" s="22">
        <f t="shared" si="6"/>
        <v>5054.8866666666663</v>
      </c>
      <c r="K27" s="44">
        <f t="shared" si="7"/>
        <v>3</v>
      </c>
      <c r="L27" s="44">
        <f t="shared" si="8"/>
        <v>166.74842887815555</v>
      </c>
      <c r="M27" s="44">
        <f t="shared" si="9"/>
        <v>3.2987570221453475</v>
      </c>
      <c r="N27" s="44" t="str">
        <f t="shared" si="10"/>
        <v>ОДНОРОДНЫЕ</v>
      </c>
      <c r="O27" s="22">
        <f t="shared" si="11"/>
        <v>606586.39999999991</v>
      </c>
    </row>
    <row r="28" spans="1:15" s="45" customFormat="1" ht="56.45" customHeight="1" x14ac:dyDescent="0.25">
      <c r="A28" s="39">
        <v>9</v>
      </c>
      <c r="B28" s="46" t="s">
        <v>34</v>
      </c>
      <c r="C28" s="37" t="s">
        <v>33</v>
      </c>
      <c r="D28" s="41">
        <v>10</v>
      </c>
      <c r="E28" s="42">
        <v>9108</v>
      </c>
      <c r="F28" s="43">
        <v>8553.6</v>
      </c>
      <c r="G28" s="43">
        <v>8600</v>
      </c>
      <c r="H28" s="22"/>
      <c r="I28" s="22"/>
      <c r="J28" s="22">
        <f t="shared" si="6"/>
        <v>8753.8666666666668</v>
      </c>
      <c r="K28" s="44">
        <f t="shared" si="7"/>
        <v>3</v>
      </c>
      <c r="L28" s="44">
        <f t="shared" si="8"/>
        <v>307.56471405759999</v>
      </c>
      <c r="M28" s="44">
        <f t="shared" si="9"/>
        <v>3.5134726832058973</v>
      </c>
      <c r="N28" s="44" t="str">
        <f t="shared" si="10"/>
        <v>ОДНОРОДНЫЕ</v>
      </c>
      <c r="O28" s="22">
        <f t="shared" si="11"/>
        <v>87538.666666666672</v>
      </c>
    </row>
    <row r="29" spans="1:15" s="45" customFormat="1" ht="16.149999999999999" customHeight="1" x14ac:dyDescent="0.25">
      <c r="A29" s="47">
        <v>10</v>
      </c>
      <c r="B29" s="38" t="s">
        <v>35</v>
      </c>
      <c r="C29" s="35"/>
      <c r="D29" s="41"/>
      <c r="E29" s="42">
        <v>1385083.92</v>
      </c>
      <c r="F29" s="43">
        <v>1300618</v>
      </c>
      <c r="G29" s="43">
        <v>1312600</v>
      </c>
      <c r="H29" s="22"/>
      <c r="I29" s="22"/>
      <c r="J29" s="22">
        <f t="shared" si="6"/>
        <v>1332767.3066666666</v>
      </c>
      <c r="K29" s="44">
        <f t="shared" si="7"/>
        <v>3</v>
      </c>
      <c r="L29" s="44">
        <f t="shared" si="8"/>
        <v>45701.893877629729</v>
      </c>
      <c r="M29" s="44">
        <f t="shared" si="9"/>
        <v>3.4290977614039009</v>
      </c>
      <c r="N29" s="44" t="str">
        <f t="shared" si="10"/>
        <v>ОДНОРОДНЫЕ</v>
      </c>
      <c r="O29" s="22">
        <f t="shared" si="11"/>
        <v>0</v>
      </c>
    </row>
    <row r="30" spans="1:15" s="8" customFormat="1" ht="15" hidden="1" customHeight="1" x14ac:dyDescent="0.3">
      <c r="A30" s="32">
        <v>12</v>
      </c>
      <c r="B30" s="34"/>
      <c r="C30" s="35"/>
      <c r="D30" s="29"/>
      <c r="E30" s="30"/>
      <c r="F30" s="31"/>
      <c r="G30" s="31"/>
      <c r="H30" s="20"/>
      <c r="I30" s="20"/>
      <c r="J30" s="20" t="e">
        <f t="shared" ref="J30:J35" si="12">AVERAGE(E30:I30)</f>
        <v>#DIV/0!</v>
      </c>
      <c r="K30" s="19">
        <f t="shared" ref="K30:K35" si="13">COUNT(E30:I30)</f>
        <v>0</v>
      </c>
      <c r="L30" s="19" t="e">
        <f t="shared" ref="L30:L35" si="14">STDEV(E30:I30)</f>
        <v>#DIV/0!</v>
      </c>
      <c r="M30" s="19" t="e">
        <f t="shared" ref="M30:M35" si="15">L30/J30*100</f>
        <v>#DIV/0!</v>
      </c>
      <c r="N30" s="19" t="e">
        <f t="shared" ref="N30:N35" si="16">IF(M30&lt;33,"ОДНОРОДНЫЕ","НЕОДНОРОДНЫЕ")</f>
        <v>#DIV/0!</v>
      </c>
      <c r="O30" s="20" t="e">
        <f t="shared" ref="O30:O35" si="17">D30*J30</f>
        <v>#DIV/0!</v>
      </c>
    </row>
    <row r="31" spans="1:15" s="8" customFormat="1" ht="15" hidden="1" customHeight="1" x14ac:dyDescent="0.3">
      <c r="A31" s="32">
        <v>13</v>
      </c>
      <c r="B31" s="34"/>
      <c r="C31" s="35"/>
      <c r="D31" s="29"/>
      <c r="E31" s="30"/>
      <c r="F31" s="31"/>
      <c r="G31" s="31"/>
      <c r="H31" s="26"/>
      <c r="I31" s="26"/>
      <c r="J31" s="26" t="e">
        <f t="shared" si="12"/>
        <v>#DIV/0!</v>
      </c>
      <c r="K31" s="25">
        <f t="shared" si="13"/>
        <v>0</v>
      </c>
      <c r="L31" s="25" t="e">
        <f t="shared" si="14"/>
        <v>#DIV/0!</v>
      </c>
      <c r="M31" s="25" t="e">
        <f t="shared" si="15"/>
        <v>#DIV/0!</v>
      </c>
      <c r="N31" s="25" t="e">
        <f t="shared" si="16"/>
        <v>#DIV/0!</v>
      </c>
      <c r="O31" s="26" t="e">
        <f t="shared" si="17"/>
        <v>#DIV/0!</v>
      </c>
    </row>
    <row r="32" spans="1:15" s="8" customFormat="1" ht="28.15" hidden="1" customHeight="1" x14ac:dyDescent="0.3">
      <c r="A32" s="32">
        <v>14</v>
      </c>
      <c r="B32" s="34"/>
      <c r="C32" s="35"/>
      <c r="D32" s="29"/>
      <c r="E32" s="30"/>
      <c r="F32" s="31"/>
      <c r="G32" s="31"/>
      <c r="H32" s="20"/>
      <c r="I32" s="20"/>
      <c r="J32" s="20" t="e">
        <f t="shared" si="12"/>
        <v>#DIV/0!</v>
      </c>
      <c r="K32" s="19">
        <f t="shared" si="13"/>
        <v>0</v>
      </c>
      <c r="L32" s="19" t="e">
        <f t="shared" si="14"/>
        <v>#DIV/0!</v>
      </c>
      <c r="M32" s="19" t="e">
        <f t="shared" si="15"/>
        <v>#DIV/0!</v>
      </c>
      <c r="N32" s="19" t="e">
        <f t="shared" si="16"/>
        <v>#DIV/0!</v>
      </c>
      <c r="O32" s="20" t="e">
        <f t="shared" si="17"/>
        <v>#DIV/0!</v>
      </c>
    </row>
    <row r="33" spans="1:15" s="8" customFormat="1" ht="14.45" hidden="1" x14ac:dyDescent="0.3">
      <c r="A33" s="32">
        <v>15</v>
      </c>
      <c r="B33" s="34"/>
      <c r="C33" s="35"/>
      <c r="D33" s="29"/>
      <c r="E33" s="30"/>
      <c r="F33" s="31"/>
      <c r="G33" s="31"/>
      <c r="H33" s="20"/>
      <c r="I33" s="20"/>
      <c r="J33" s="20" t="e">
        <f t="shared" si="12"/>
        <v>#DIV/0!</v>
      </c>
      <c r="K33" s="19">
        <f t="shared" si="13"/>
        <v>0</v>
      </c>
      <c r="L33" s="19" t="e">
        <f t="shared" si="14"/>
        <v>#DIV/0!</v>
      </c>
      <c r="M33" s="19" t="e">
        <f t="shared" si="15"/>
        <v>#DIV/0!</v>
      </c>
      <c r="N33" s="19" t="e">
        <f t="shared" si="16"/>
        <v>#DIV/0!</v>
      </c>
      <c r="O33" s="20" t="e">
        <f t="shared" si="17"/>
        <v>#DIV/0!</v>
      </c>
    </row>
    <row r="34" spans="1:15" s="8" customFormat="1" ht="14.45" hidden="1" x14ac:dyDescent="0.3">
      <c r="A34" s="32">
        <v>16</v>
      </c>
      <c r="B34" s="34"/>
      <c r="C34" s="35"/>
      <c r="D34" s="29"/>
      <c r="E34" s="30"/>
      <c r="F34" s="31"/>
      <c r="G34" s="31"/>
      <c r="H34" s="20"/>
      <c r="I34" s="20"/>
      <c r="J34" s="20" t="e">
        <f t="shared" si="12"/>
        <v>#DIV/0!</v>
      </c>
      <c r="K34" s="19">
        <f t="shared" si="13"/>
        <v>0</v>
      </c>
      <c r="L34" s="19" t="e">
        <f t="shared" si="14"/>
        <v>#DIV/0!</v>
      </c>
      <c r="M34" s="19" t="e">
        <f t="shared" si="15"/>
        <v>#DIV/0!</v>
      </c>
      <c r="N34" s="19" t="e">
        <f t="shared" si="16"/>
        <v>#DIV/0!</v>
      </c>
      <c r="O34" s="20" t="e">
        <f t="shared" si="17"/>
        <v>#DIV/0!</v>
      </c>
    </row>
    <row r="35" spans="1:15" s="8" customFormat="1" ht="16.149999999999999" hidden="1" customHeight="1" x14ac:dyDescent="0.3">
      <c r="A35" s="32">
        <v>17</v>
      </c>
      <c r="B35" s="34"/>
      <c r="C35" s="35"/>
      <c r="D35" s="29"/>
      <c r="E35" s="30"/>
      <c r="F35" s="31"/>
      <c r="G35" s="31"/>
      <c r="H35" s="26"/>
      <c r="I35" s="26"/>
      <c r="J35" s="26" t="e">
        <f t="shared" si="12"/>
        <v>#DIV/0!</v>
      </c>
      <c r="K35" s="25">
        <f t="shared" si="13"/>
        <v>0</v>
      </c>
      <c r="L35" s="25" t="e">
        <f t="shared" si="14"/>
        <v>#DIV/0!</v>
      </c>
      <c r="M35" s="25" t="e">
        <f t="shared" si="15"/>
        <v>#DIV/0!</v>
      </c>
      <c r="N35" s="25" t="e">
        <f t="shared" si="16"/>
        <v>#DIV/0!</v>
      </c>
      <c r="O35" s="26" t="e">
        <f t="shared" si="17"/>
        <v>#DIV/0!</v>
      </c>
    </row>
    <row r="36" spans="1:15" s="8" customFormat="1" ht="14.45" hidden="1" x14ac:dyDescent="0.3">
      <c r="A36" s="32">
        <v>18</v>
      </c>
      <c r="B36" s="34"/>
      <c r="C36" s="35"/>
      <c r="D36" s="29"/>
      <c r="E36" s="30"/>
      <c r="F36" s="31"/>
      <c r="G36" s="31"/>
      <c r="H36" s="26"/>
      <c r="I36" s="26"/>
      <c r="J36" s="26" t="e">
        <f t="shared" ref="J36:J42" si="18">AVERAGE(E36:I36)</f>
        <v>#DIV/0!</v>
      </c>
      <c r="K36" s="25">
        <f t="shared" ref="K36:K42" si="19">COUNT(E36:I36)</f>
        <v>0</v>
      </c>
      <c r="L36" s="25" t="e">
        <f t="shared" ref="L36:L42" si="20">STDEV(E36:I36)</f>
        <v>#DIV/0!</v>
      </c>
      <c r="M36" s="25" t="e">
        <f t="shared" ref="M36:M42" si="21">L36/J36*100</f>
        <v>#DIV/0!</v>
      </c>
      <c r="N36" s="25" t="e">
        <f t="shared" ref="N36:N42" si="22">IF(M36&lt;33,"ОДНОРОДНЫЕ","НЕОДНОРОДНЫЕ")</f>
        <v>#DIV/0!</v>
      </c>
      <c r="O36" s="26" t="e">
        <f t="shared" ref="O36:O42" si="23">D36*J36</f>
        <v>#DIV/0!</v>
      </c>
    </row>
    <row r="37" spans="1:15" s="8" customFormat="1" ht="14.45" hidden="1" x14ac:dyDescent="0.3">
      <c r="A37" s="32">
        <v>19</v>
      </c>
      <c r="B37" s="34"/>
      <c r="C37" s="35"/>
      <c r="D37" s="29"/>
      <c r="E37" s="30"/>
      <c r="F37" s="31"/>
      <c r="G37" s="31"/>
      <c r="H37" s="26"/>
      <c r="I37" s="26"/>
      <c r="J37" s="26" t="e">
        <f t="shared" si="18"/>
        <v>#DIV/0!</v>
      </c>
      <c r="K37" s="25">
        <f t="shared" si="19"/>
        <v>0</v>
      </c>
      <c r="L37" s="25" t="e">
        <f t="shared" si="20"/>
        <v>#DIV/0!</v>
      </c>
      <c r="M37" s="25" t="e">
        <f t="shared" si="21"/>
        <v>#DIV/0!</v>
      </c>
      <c r="N37" s="25" t="e">
        <f t="shared" si="22"/>
        <v>#DIV/0!</v>
      </c>
      <c r="O37" s="26" t="e">
        <f t="shared" si="23"/>
        <v>#DIV/0!</v>
      </c>
    </row>
    <row r="38" spans="1:15" s="8" customFormat="1" ht="14.45" hidden="1" x14ac:dyDescent="0.3">
      <c r="A38" s="32">
        <v>20</v>
      </c>
      <c r="B38" s="34"/>
      <c r="C38" s="35"/>
      <c r="D38" s="29"/>
      <c r="E38" s="30"/>
      <c r="F38" s="31"/>
      <c r="G38" s="31"/>
      <c r="H38" s="26"/>
      <c r="I38" s="26"/>
      <c r="J38" s="26" t="e">
        <f t="shared" si="18"/>
        <v>#DIV/0!</v>
      </c>
      <c r="K38" s="25">
        <f t="shared" si="19"/>
        <v>0</v>
      </c>
      <c r="L38" s="25" t="e">
        <f t="shared" si="20"/>
        <v>#DIV/0!</v>
      </c>
      <c r="M38" s="25" t="e">
        <f t="shared" si="21"/>
        <v>#DIV/0!</v>
      </c>
      <c r="N38" s="25" t="e">
        <f t="shared" si="22"/>
        <v>#DIV/0!</v>
      </c>
      <c r="O38" s="26" t="e">
        <f t="shared" si="23"/>
        <v>#DIV/0!</v>
      </c>
    </row>
    <row r="39" spans="1:15" s="8" customFormat="1" ht="14.45" hidden="1" x14ac:dyDescent="0.3">
      <c r="A39" s="32">
        <v>21</v>
      </c>
      <c r="B39" s="34"/>
      <c r="C39" s="35"/>
      <c r="D39" s="29"/>
      <c r="E39" s="30"/>
      <c r="F39" s="31"/>
      <c r="G39" s="31"/>
      <c r="H39" s="17"/>
      <c r="I39" s="17"/>
      <c r="J39" s="17" t="e">
        <f>AVERAGE(E39:I39)</f>
        <v>#DIV/0!</v>
      </c>
      <c r="K39" s="18">
        <f>COUNT(E39:I39)</f>
        <v>0</v>
      </c>
      <c r="L39" s="18" t="e">
        <f>STDEV(E39:I39)</f>
        <v>#DIV/0!</v>
      </c>
      <c r="M39" s="18" t="e">
        <f>L39/J39*100</f>
        <v>#DIV/0!</v>
      </c>
      <c r="N39" s="18" t="e">
        <f>IF(M39&lt;33,"ОДНОРОДНЫЕ","НЕОДНОРОДНЫЕ")</f>
        <v>#DIV/0!</v>
      </c>
      <c r="O39" s="17" t="e">
        <f>D39*J39</f>
        <v>#DIV/0!</v>
      </c>
    </row>
    <row r="40" spans="1:15" s="8" customFormat="1" ht="14.45" hidden="1" x14ac:dyDescent="0.3">
      <c r="A40" s="32">
        <v>22</v>
      </c>
      <c r="B40" s="34"/>
      <c r="C40" s="35"/>
      <c r="D40" s="29"/>
      <c r="E40" s="30"/>
      <c r="F40" s="31"/>
      <c r="G40" s="31"/>
      <c r="H40" s="20"/>
      <c r="I40" s="20"/>
      <c r="J40" s="20" t="e">
        <f>AVERAGE(E40:I40)</f>
        <v>#DIV/0!</v>
      </c>
      <c r="K40" s="19">
        <f>COUNT(E40:I40)</f>
        <v>0</v>
      </c>
      <c r="L40" s="19" t="e">
        <f>STDEV(E40:I40)</f>
        <v>#DIV/0!</v>
      </c>
      <c r="M40" s="19" t="e">
        <f>L40/J40*100</f>
        <v>#DIV/0!</v>
      </c>
      <c r="N40" s="19" t="e">
        <f>IF(M40&lt;33,"ОДНОРОДНЫЕ","НЕОДНОРОДНЫЕ")</f>
        <v>#DIV/0!</v>
      </c>
      <c r="O40" s="20" t="e">
        <f>D40*J40</f>
        <v>#DIV/0!</v>
      </c>
    </row>
    <row r="41" spans="1:15" s="8" customFormat="1" ht="19.899999999999999" hidden="1" customHeight="1" x14ac:dyDescent="0.3">
      <c r="A41" s="32">
        <v>23</v>
      </c>
      <c r="B41" s="27"/>
      <c r="C41" s="28"/>
      <c r="D41" s="29"/>
      <c r="E41" s="30"/>
      <c r="F41" s="31"/>
      <c r="G41" s="31"/>
      <c r="H41" s="20"/>
      <c r="I41" s="20"/>
      <c r="J41" s="20" t="e">
        <f t="shared" si="18"/>
        <v>#DIV/0!</v>
      </c>
      <c r="K41" s="19">
        <f t="shared" si="19"/>
        <v>0</v>
      </c>
      <c r="L41" s="19" t="e">
        <f t="shared" si="20"/>
        <v>#DIV/0!</v>
      </c>
      <c r="M41" s="19" t="e">
        <f t="shared" si="21"/>
        <v>#DIV/0!</v>
      </c>
      <c r="N41" s="19" t="e">
        <f t="shared" si="22"/>
        <v>#DIV/0!</v>
      </c>
      <c r="O41" s="20" t="e">
        <f t="shared" si="23"/>
        <v>#DIV/0!</v>
      </c>
    </row>
    <row r="42" spans="1:15" s="8" customFormat="1" ht="14.45" hidden="1" x14ac:dyDescent="0.3">
      <c r="A42" s="32">
        <v>24</v>
      </c>
      <c r="B42" s="24"/>
      <c r="C42" s="23"/>
      <c r="D42" s="23"/>
      <c r="E42" s="21"/>
      <c r="F42" s="22"/>
      <c r="G42" s="22"/>
      <c r="H42" s="20"/>
      <c r="I42" s="20"/>
      <c r="J42" s="20" t="e">
        <f t="shared" si="18"/>
        <v>#DIV/0!</v>
      </c>
      <c r="K42" s="19">
        <f t="shared" si="19"/>
        <v>0</v>
      </c>
      <c r="L42" s="19" t="e">
        <f t="shared" si="20"/>
        <v>#DIV/0!</v>
      </c>
      <c r="M42" s="19" t="e">
        <f t="shared" si="21"/>
        <v>#DIV/0!</v>
      </c>
      <c r="N42" s="19" t="e">
        <f t="shared" si="22"/>
        <v>#DIV/0!</v>
      </c>
      <c r="O42" s="20" t="e">
        <f t="shared" si="23"/>
        <v>#DIV/0!</v>
      </c>
    </row>
    <row r="43" spans="1:15" s="10" customFormat="1" x14ac:dyDescent="0.25">
      <c r="A43" s="8"/>
      <c r="B43" s="8"/>
      <c r="C43" s="8"/>
      <c r="D43" s="8"/>
      <c r="E43" s="9"/>
      <c r="F43" s="9"/>
      <c r="G43" s="9"/>
      <c r="H43" s="9"/>
      <c r="I43" s="9"/>
      <c r="J43" s="9"/>
      <c r="K43" s="8"/>
      <c r="L43" s="8"/>
      <c r="M43" s="8"/>
      <c r="N43" s="8"/>
      <c r="O43" s="9"/>
    </row>
    <row r="44" spans="1:15" s="48" customFormat="1" ht="33" customHeight="1" x14ac:dyDescent="0.25">
      <c r="A44" s="59" t="s">
        <v>39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s="48" customFormat="1" ht="33" customHeight="1" x14ac:dyDescent="0.25">
      <c r="A45" s="59" t="s">
        <v>24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 s="48" customFormat="1" ht="33" customHeigh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s="48" customFormat="1" ht="33" customHeight="1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</sheetData>
  <mergeCells count="17">
    <mergeCell ref="A47:O47"/>
    <mergeCell ref="L12:M12"/>
    <mergeCell ref="B14:N14"/>
    <mergeCell ref="A44:O44"/>
    <mergeCell ref="A45:O45"/>
    <mergeCell ref="A46:O4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4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4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2021-12-17T06:32:44Z</dcterms:modified>
</cp:coreProperties>
</file>