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OLE_LINK1" localSheetId="0">Лист1!$B$14</definedName>
  </definedNames>
  <calcPr calcId="125725" refMode="R1C1"/>
</workbook>
</file>

<file path=xl/calcChain.xml><?xml version="1.0" encoding="utf-8"?>
<calcChain xmlns="http://schemas.openxmlformats.org/spreadsheetml/2006/main">
  <c r="L14" i="1"/>
  <c r="J14"/>
  <c r="O14" s="1"/>
  <c r="K14"/>
  <c r="M14" l="1"/>
  <c r="N14" s="1"/>
  <c r="C11"/>
</calcChain>
</file>

<file path=xl/sharedStrings.xml><?xml version="1.0" encoding="utf-8"?>
<sst xmlns="http://schemas.openxmlformats.org/spreadsheetml/2006/main" count="37" uniqueCount="33">
  <si>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</si>
  <si>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</si>
  <si>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</si>
  <si>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</si>
  <si>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</si>
  <si>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</si>
  <si>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</si>
  <si>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</si>
  <si>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</si>
  <si>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</si>
  <si>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</si>
  <si>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</si>
  <si>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</si>
  <si>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</si>
  <si>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</si>
  <si>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</si>
  <si>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1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</si>
  <si>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</si>
  <si>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</si>
  <si>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</si>
  <si>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</si>
  <si>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</si>
  <si>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</si>
  <si>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</si>
  <si>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</si>
  <si>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</si>
  <si>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</si>
  <si>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КП вх.3132 от 19.10.2020</t>
  </si>
  <si>
    <t>КП вх.3131 от 19.10.2020</t>
  </si>
  <si>
    <t>КП вх.3130 от 19.10.2020</t>
  </si>
  <si>
    <t>час</t>
  </si>
  <si>
    <t>Оказание услуг по предоставлению автотранспортных средств с водителем</t>
  </si>
  <si>
    <t>Начальная (максимальная) цена договора устанавливается в размере 137 600,00 (Сто тридцать семь тысячь шестьсот) рублей.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</si>
</sst>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19"/>
  <sheetViews>
    <sheetView tabSelected="1" view="pageLayout" zoomScale="85" zoomScaleNormal="85" zoomScalePageLayoutView="85" workbookViewId="0">
      <selection activeCell="I21" sqref="I21"/>
    </sheetView>
  </sheetViews>
  <sheetFormatPr defaultColWidth="9.140625" defaultRowHeight="1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8" width="14.7109375" style="3" customWidth="1"/>
    <col min="9" max="9" width="14.42578125" style="3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2" spans="1:15" s="12" customFormat="1">
      <c r="A2" s="8"/>
      <c r="B2" s="8"/>
      <c r="C2" s="8"/>
      <c r="D2" s="8"/>
      <c r="E2" s="11"/>
      <c r="F2" s="11"/>
      <c r="G2" s="11"/>
      <c r="H2" s="11"/>
      <c r="I2" s="11"/>
      <c r="J2" s="11"/>
      <c r="K2" s="8"/>
      <c r="L2" s="8"/>
      <c r="M2" s="8"/>
      <c r="N2" s="8"/>
      <c r="O2" s="13" t="s">
        <v>17</v>
      </c>
    </row>
    <row r="3" spans="1:15" s="12" customFormat="1">
      <c r="A3" s="8"/>
      <c r="B3" s="8"/>
      <c r="C3" s="8"/>
      <c r="D3" s="8"/>
      <c r="E3" s="11"/>
      <c r="F3" s="11"/>
      <c r="G3" s="11"/>
      <c r="H3" s="11"/>
      <c r="I3" s="11"/>
      <c r="J3" s="11"/>
      <c r="K3" s="8"/>
      <c r="L3" s="8"/>
      <c r="M3" s="8"/>
      <c r="N3" s="8"/>
      <c r="O3" s="14" t="s">
        <v>23</v>
      </c>
    </row>
    <row r="4" spans="1:15" s="12" customFormat="1">
      <c r="A4" s="8"/>
      <c r="B4" s="8"/>
      <c r="C4" s="8"/>
      <c r="D4" s="8"/>
      <c r="E4" s="11"/>
      <c r="F4" s="11"/>
      <c r="G4" s="11"/>
      <c r="H4" s="11"/>
      <c r="I4" s="11"/>
      <c r="J4" s="11"/>
      <c r="K4" s="8"/>
      <c r="L4" s="8"/>
      <c r="M4" s="8"/>
      <c r="N4" s="8"/>
      <c r="O4" s="14" t="s">
        <v>18</v>
      </c>
    </row>
    <row r="5" spans="1:15" s="12" customFormat="1">
      <c r="A5" s="8"/>
      <c r="B5" s="8"/>
      <c r="C5" s="8"/>
      <c r="D5" s="8"/>
      <c r="E5" s="11"/>
      <c r="F5" s="11"/>
      <c r="G5" s="11"/>
      <c r="H5" s="11"/>
      <c r="I5" s="11"/>
      <c r="J5" s="11"/>
      <c r="K5" s="8"/>
      <c r="L5" s="8"/>
      <c r="M5" s="8"/>
      <c r="N5" s="8"/>
      <c r="O5" s="11"/>
    </row>
    <row r="6" spans="1:15" s="12" customFormat="1" ht="30">
      <c r="A6" s="8"/>
      <c r="B6" s="8"/>
      <c r="C6" s="8"/>
      <c r="D6" s="8"/>
      <c r="E6" s="11"/>
      <c r="F6" s="11"/>
      <c r="G6" s="11"/>
      <c r="H6" s="11"/>
      <c r="I6" s="11"/>
      <c r="J6" s="11"/>
      <c r="K6" s="8"/>
      <c r="L6" s="2" t="s">
        <v>22</v>
      </c>
      <c r="M6" s="8"/>
      <c r="N6" s="8"/>
      <c r="O6" s="4" t="s">
        <v>19</v>
      </c>
    </row>
    <row r="7" spans="1:15" ht="18.75">
      <c r="O7" s="5"/>
    </row>
    <row r="8" spans="1:15" ht="18.75">
      <c r="B8" s="22" t="s">
        <v>20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5"/>
    </row>
    <row r="11" spans="1:15" s="8" customFormat="1" ht="76.150000000000006" customHeight="1">
      <c r="A11" s="25" t="s">
        <v>14</v>
      </c>
      <c r="B11" s="26"/>
      <c r="C11" s="27">
        <f>SUMIF(O14:O14,"&gt;0")</f>
        <v>137600</v>
      </c>
      <c r="D11" s="26"/>
      <c r="E11" s="18" t="s">
        <v>27</v>
      </c>
      <c r="F11" s="18" t="s">
        <v>28</v>
      </c>
      <c r="G11" s="18" t="s">
        <v>29</v>
      </c>
      <c r="H11" s="18"/>
      <c r="I11" s="15"/>
      <c r="J11" s="6"/>
      <c r="K11" s="7"/>
      <c r="L11" s="7"/>
      <c r="M11" s="7"/>
      <c r="N11" s="7"/>
      <c r="O11" s="6"/>
    </row>
    <row r="12" spans="1:15" s="8" customFormat="1" ht="30" customHeight="1">
      <c r="A12" s="30" t="s">
        <v>0</v>
      </c>
      <c r="B12" s="30" t="s">
        <v>1</v>
      </c>
      <c r="C12" s="30" t="s">
        <v>2</v>
      </c>
      <c r="D12" s="30"/>
      <c r="E12" s="6" t="s">
        <v>5</v>
      </c>
      <c r="F12" s="6" t="s">
        <v>7</v>
      </c>
      <c r="G12" s="16" t="s">
        <v>8</v>
      </c>
      <c r="H12" s="15" t="s">
        <v>24</v>
      </c>
      <c r="I12" s="15" t="s">
        <v>25</v>
      </c>
      <c r="J12" s="28" t="s">
        <v>15</v>
      </c>
      <c r="K12" s="30" t="s">
        <v>11</v>
      </c>
      <c r="L12" s="30" t="s">
        <v>12</v>
      </c>
      <c r="M12" s="30" t="s">
        <v>13</v>
      </c>
      <c r="N12" s="30" t="s">
        <v>9</v>
      </c>
      <c r="O12" s="24" t="s">
        <v>10</v>
      </c>
    </row>
    <row r="13" spans="1:15" s="8" customFormat="1" ht="30">
      <c r="A13" s="30"/>
      <c r="B13" s="30"/>
      <c r="C13" s="7" t="s">
        <v>3</v>
      </c>
      <c r="D13" s="7" t="s">
        <v>4</v>
      </c>
      <c r="E13" s="6" t="s">
        <v>6</v>
      </c>
      <c r="F13" s="6" t="s">
        <v>6</v>
      </c>
      <c r="G13" s="16" t="s">
        <v>6</v>
      </c>
      <c r="H13" s="16" t="s">
        <v>6</v>
      </c>
      <c r="I13" s="6" t="s">
        <v>6</v>
      </c>
      <c r="J13" s="29"/>
      <c r="K13" s="30"/>
      <c r="L13" s="30"/>
      <c r="M13" s="30"/>
      <c r="N13" s="30"/>
      <c r="O13" s="24"/>
    </row>
    <row r="14" spans="1:15" s="8" customFormat="1" ht="72" customHeight="1">
      <c r="A14" s="9" t="s">
        <v>16</v>
      </c>
      <c r="B14" s="17" t="s">
        <v>31</v>
      </c>
      <c r="C14" s="31" t="s">
        <v>30</v>
      </c>
      <c r="D14" s="10">
        <v>344</v>
      </c>
      <c r="E14" s="6">
        <v>400</v>
      </c>
      <c r="F14" s="20">
        <v>380</v>
      </c>
      <c r="G14" s="16">
        <v>420</v>
      </c>
      <c r="H14" s="16"/>
      <c r="I14" s="6"/>
      <c r="J14" s="6">
        <f>AVERAGE(E14:I14)</f>
        <v>400</v>
      </c>
      <c r="K14" s="7">
        <f>COUNT(E14:I14)</f>
        <v>3</v>
      </c>
      <c r="L14" s="7">
        <f>STDEV(E14:I14)</f>
        <v>20</v>
      </c>
      <c r="M14" s="7">
        <f>L14/J14*100</f>
        <v>5</v>
      </c>
      <c r="N14" s="7" t="str">
        <f>IF(M14&lt;33,"ОДНОРОДНЫЕ","НЕОДНОРОДНЫЕ")</f>
        <v>ОДНОРОДНЫЕ</v>
      </c>
      <c r="O14" s="6">
        <f>D14*J14</f>
        <v>137600</v>
      </c>
    </row>
    <row r="15" spans="1:15" s="12" customFormat="1">
      <c r="A15" s="8"/>
      <c r="B15" s="8"/>
      <c r="C15" s="8"/>
      <c r="D15" s="8"/>
      <c r="E15" s="11"/>
      <c r="F15" s="11"/>
      <c r="G15" s="11"/>
      <c r="H15" s="11"/>
      <c r="I15" s="11"/>
      <c r="J15" s="11"/>
      <c r="K15" s="8"/>
      <c r="L15" s="8"/>
      <c r="M15" s="8"/>
      <c r="N15" s="8"/>
      <c r="O15" s="11"/>
    </row>
    <row r="16" spans="1:15" s="12" customFormat="1" ht="14.45" customHeight="1">
      <c r="A16" s="23" t="s">
        <v>21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s="12" customFormat="1" ht="18.75" customHeight="1">
      <c r="A17" s="23" t="s">
        <v>26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s="12" customForma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s="12" customFormat="1" ht="30" customHeight="1">
      <c r="A19" s="21" t="s">
        <v>32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19"/>
      <c r="N19" s="19"/>
      <c r="O19" s="19"/>
    </row>
  </sheetData>
  <mergeCells count="16">
    <mergeCell ref="A19:L19"/>
    <mergeCell ref="B8:N8"/>
    <mergeCell ref="A16:O16"/>
    <mergeCell ref="A17:O17"/>
    <mergeCell ref="A18:O18"/>
    <mergeCell ref="O12:O13"/>
    <mergeCell ref="A11:B11"/>
    <mergeCell ref="C11:D11"/>
    <mergeCell ref="J12:J13"/>
    <mergeCell ref="K12:K13"/>
    <mergeCell ref="L12:L13"/>
    <mergeCell ref="M12:M13"/>
    <mergeCell ref="N12:N13"/>
    <mergeCell ref="A12:A13"/>
    <mergeCell ref="B12:B13"/>
    <mergeCell ref="C12:D12"/>
  </mergeCells>
  <conditionalFormatting sqref="N14">
    <cfRule type="containsText" dxfId="5" priority="4" operator="containsText" text="НЕ">
      <formula>NOT(ISERROR(SEARCH("НЕ",N14)))</formula>
    </cfRule>
    <cfRule type="containsText" dxfId="4" priority="5" operator="containsText" text="ОДНОРОДНЫЕ">
      <formula>NOT(ISERROR(SEARCH("ОДНОРОДНЫЕ",N14)))</formula>
    </cfRule>
    <cfRule type="containsText" dxfId="3" priority="6" operator="containsText" text="НЕОДНОРОДНЫЕ">
      <formula>NOT(ISERROR(SEARCH("НЕОДНОРОДНЫЕ",N14)))</formula>
    </cfRule>
  </conditionalFormatting>
  <conditionalFormatting sqref="N14">
    <cfRule type="containsText" dxfId="2" priority="1" operator="containsText" text="НЕОДНОРОДНЫЕ">
      <formula>NOT(ISERROR(SEARCH("НЕОДНОРОДНЫЕ",N14)))</formula>
    </cfRule>
    <cfRule type="containsText" dxfId="1" priority="2" operator="containsText" text="ОДНОРОДНЫЕ">
      <formula>NOT(ISERROR(SEARCH("ОДНОРОДНЫЕ",N14)))</formula>
    </cfRule>
    <cfRule type="containsText" dxfId="0" priority="3" operator="containsText" text="НЕОДНОРОДНЫЕ">
      <formula>NOT(ISERROR(SEARCH("НЕОДНОРОДНЫЕ",N14)))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2020-10-27T00:59:54Z</dcterms:modified>
</cp:coreProperties>
</file>